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вартальные отчеты о выполнении гос.задан\"/>
    </mc:Choice>
  </mc:AlternateContent>
  <xr:revisionPtr revIDLastSave="0" documentId="13_ncr:1_{43FF3280-53CF-473D-8163-237469ECE632}" xr6:coauthVersionLast="45" xr6:coauthVersionMax="45" xr10:uidLastSave="{00000000-0000-0000-0000-000000000000}"/>
  <bookViews>
    <workbookView xWindow="45" yWindow="345" windowWidth="28755" windowHeight="15255" xr2:uid="{00000000-000D-0000-FFFF-FFFF00000000}"/>
  </bookViews>
  <sheets>
    <sheet name="ТЛ" sheetId="5" r:id="rId1"/>
    <sheet name="СШ" sheetId="14" r:id="rId2"/>
    <sheet name="ФСК" sheetId="2" r:id="rId3"/>
    <sheet name="РЦСП" sheetId="16" r:id="rId4"/>
    <sheet name="РШК" sheetId="4" r:id="rId5"/>
    <sheet name="Ламан АЗ " sheetId="15" r:id="rId6"/>
    <sheet name="АКАдемия футбола Рамзан " sheetId="17" r:id="rId7"/>
    <sheet name="ГБУ РЦТ" sheetId="9" r:id="rId8"/>
    <sheet name="рейтинг учреждения " sheetId="10" state="hidden" r:id="rId9"/>
  </sheets>
  <definedNames>
    <definedName name="_xlnm.Print_Area" localSheetId="1">СШ!$A$3:$FK$166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7" l="1"/>
  <c r="G10" i="4" l="1"/>
  <c r="FJ160" i="14" l="1"/>
  <c r="FI160" i="14"/>
  <c r="DT125" i="14" l="1"/>
  <c r="DS125" i="14"/>
  <c r="FG17" i="14" l="1"/>
  <c r="FF17" i="14"/>
  <c r="FG84" i="14"/>
  <c r="FF84" i="14"/>
  <c r="FD84" i="14"/>
  <c r="FG160" i="14"/>
  <c r="FF160" i="14"/>
  <c r="FJ159" i="14" l="1"/>
  <c r="FI159" i="14"/>
  <c r="FJ158" i="14"/>
  <c r="FI158" i="14"/>
  <c r="K50" i="15" l="1"/>
  <c r="CM84" i="14" l="1"/>
  <c r="CL84" i="14"/>
  <c r="CA84" i="14"/>
  <c r="BZ84" i="14"/>
  <c r="BX84" i="14"/>
  <c r="BW84" i="14"/>
  <c r="BU84" i="14"/>
  <c r="BT84" i="14"/>
  <c r="AT84" i="14"/>
  <c r="AU84" i="14" s="1"/>
  <c r="CW165" i="14"/>
  <c r="EM84" i="14"/>
  <c r="EJ84" i="14"/>
  <c r="EA84" i="14"/>
  <c r="DX84" i="14"/>
  <c r="DR84" i="14"/>
  <c r="DL84" i="14"/>
  <c r="DI84" i="14"/>
  <c r="DF84" i="14"/>
  <c r="CZ84" i="14"/>
  <c r="CW84" i="14"/>
  <c r="CT84" i="14"/>
  <c r="CQ84" i="14"/>
  <c r="CH84" i="14"/>
  <c r="CE84" i="14"/>
  <c r="BP84" i="14"/>
  <c r="BM84" i="14"/>
  <c r="AR84" i="14"/>
  <c r="AL84" i="14"/>
  <c r="AF84" i="14"/>
  <c r="FJ165" i="14"/>
  <c r="FJ164" i="14"/>
  <c r="FJ157" i="14"/>
  <c r="FJ156" i="14"/>
  <c r="FJ154" i="14"/>
  <c r="FJ153" i="14"/>
  <c r="FJ152" i="14"/>
  <c r="FJ151" i="14"/>
  <c r="FJ149" i="14"/>
  <c r="FJ148" i="14"/>
  <c r="FJ147" i="14"/>
  <c r="FJ146" i="14"/>
  <c r="FJ144" i="14"/>
  <c r="FJ143" i="14"/>
  <c r="FJ142" i="14"/>
  <c r="FJ141" i="14"/>
  <c r="FJ139" i="14"/>
  <c r="FJ138" i="14"/>
  <c r="FJ137" i="14"/>
  <c r="FJ136" i="14"/>
  <c r="FJ134" i="14"/>
  <c r="FJ133" i="14"/>
  <c r="FJ132" i="14"/>
  <c r="FJ131" i="14"/>
  <c r="FJ129" i="14"/>
  <c r="FJ128" i="14"/>
  <c r="FJ127" i="14"/>
  <c r="FJ126" i="14"/>
  <c r="FJ124" i="14"/>
  <c r="FJ123" i="14"/>
  <c r="FJ122" i="14"/>
  <c r="FJ121" i="14"/>
  <c r="FJ119" i="14"/>
  <c r="FJ118" i="14"/>
  <c r="FJ117" i="14"/>
  <c r="FJ116" i="14"/>
  <c r="FJ114" i="14"/>
  <c r="FJ113" i="14"/>
  <c r="FJ112" i="14"/>
  <c r="FJ111" i="14"/>
  <c r="FJ109" i="14"/>
  <c r="FJ108" i="14"/>
  <c r="FJ107" i="14"/>
  <c r="FJ106" i="14"/>
  <c r="FJ104" i="14"/>
  <c r="FJ103" i="14"/>
  <c r="FJ102" i="14"/>
  <c r="FJ101" i="14"/>
  <c r="FJ99" i="14"/>
  <c r="FJ98" i="14"/>
  <c r="FJ97" i="14"/>
  <c r="FJ96" i="14"/>
  <c r="FJ94" i="14"/>
  <c r="FJ93" i="14"/>
  <c r="FJ92" i="14"/>
  <c r="FJ91" i="14"/>
  <c r="FJ89" i="14"/>
  <c r="FJ88" i="14"/>
  <c r="FJ87" i="14"/>
  <c r="FJ86" i="14"/>
  <c r="FJ83" i="14"/>
  <c r="FJ82" i="14"/>
  <c r="FJ81" i="14"/>
  <c r="FJ80" i="14"/>
  <c r="FJ79" i="14"/>
  <c r="FJ78" i="14"/>
  <c r="FJ77" i="14"/>
  <c r="FJ76" i="14"/>
  <c r="FJ75" i="14"/>
  <c r="FJ73" i="14"/>
  <c r="FJ72" i="14"/>
  <c r="FJ71" i="14"/>
  <c r="FJ70" i="14"/>
  <c r="FJ68" i="14"/>
  <c r="FJ67" i="14"/>
  <c r="FJ66" i="14"/>
  <c r="FJ65" i="14"/>
  <c r="FJ63" i="14"/>
  <c r="FJ62" i="14"/>
  <c r="FJ61" i="14"/>
  <c r="FJ60" i="14"/>
  <c r="FJ58" i="14"/>
  <c r="FJ57" i="14"/>
  <c r="FJ56" i="14"/>
  <c r="FJ55" i="14"/>
  <c r="FJ53" i="14"/>
  <c r="FJ52" i="14"/>
  <c r="FJ51" i="14"/>
  <c r="FJ50" i="14"/>
  <c r="FJ48" i="14"/>
  <c r="FJ47" i="14"/>
  <c r="FJ46" i="14"/>
  <c r="FJ45" i="14"/>
  <c r="FJ43" i="14"/>
  <c r="FJ42" i="14"/>
  <c r="FJ41" i="14"/>
  <c r="FJ40" i="14"/>
  <c r="FJ38" i="14"/>
  <c r="FJ37" i="14"/>
  <c r="FJ36" i="14"/>
  <c r="FJ35" i="14"/>
  <c r="FJ33" i="14"/>
  <c r="FJ32" i="14"/>
  <c r="FJ31" i="14"/>
  <c r="FJ30" i="14"/>
  <c r="FJ28" i="14"/>
  <c r="FJ27" i="14"/>
  <c r="FJ26" i="14"/>
  <c r="FJ25" i="14"/>
  <c r="FJ23" i="14"/>
  <c r="FJ22" i="14"/>
  <c r="FJ21" i="14"/>
  <c r="FJ20" i="14"/>
  <c r="FI165" i="14"/>
  <c r="FI164" i="14"/>
  <c r="FI157" i="14"/>
  <c r="FI156" i="14"/>
  <c r="FI154" i="14"/>
  <c r="FI153" i="14"/>
  <c r="FI152" i="14"/>
  <c r="FI151" i="14"/>
  <c r="FI149" i="14"/>
  <c r="FI148" i="14"/>
  <c r="FI147" i="14"/>
  <c r="FI146" i="14"/>
  <c r="FI144" i="14"/>
  <c r="FI143" i="14"/>
  <c r="FI142" i="14"/>
  <c r="FI141" i="14"/>
  <c r="FI139" i="14"/>
  <c r="FI138" i="14"/>
  <c r="FI137" i="14"/>
  <c r="FI136" i="14"/>
  <c r="FI134" i="14"/>
  <c r="FI133" i="14"/>
  <c r="FI132" i="14"/>
  <c r="FI131" i="14"/>
  <c r="FI129" i="14"/>
  <c r="FI128" i="14"/>
  <c r="FI127" i="14"/>
  <c r="FI126" i="14"/>
  <c r="FI124" i="14"/>
  <c r="FI123" i="14"/>
  <c r="FI122" i="14"/>
  <c r="FI121" i="14"/>
  <c r="FI119" i="14"/>
  <c r="FI118" i="14"/>
  <c r="FI117" i="14"/>
  <c r="FI116" i="14"/>
  <c r="FI114" i="14"/>
  <c r="FI113" i="14"/>
  <c r="FI112" i="14"/>
  <c r="FI111" i="14"/>
  <c r="FI109" i="14"/>
  <c r="FI108" i="14"/>
  <c r="FI107" i="14"/>
  <c r="FI106" i="14"/>
  <c r="FI104" i="14"/>
  <c r="FI103" i="14"/>
  <c r="FI102" i="14"/>
  <c r="FI101" i="14"/>
  <c r="FI99" i="14"/>
  <c r="FI98" i="14"/>
  <c r="FI97" i="14"/>
  <c r="FI96" i="14"/>
  <c r="FI94" i="14"/>
  <c r="FI93" i="14"/>
  <c r="FI92" i="14"/>
  <c r="FI91" i="14"/>
  <c r="FI89" i="14"/>
  <c r="FI88" i="14"/>
  <c r="FI87" i="14"/>
  <c r="FI86" i="14"/>
  <c r="FI83" i="14"/>
  <c r="FI82" i="14"/>
  <c r="FI81" i="14"/>
  <c r="FI80" i="14"/>
  <c r="FI79" i="14"/>
  <c r="FI78" i="14"/>
  <c r="FI77" i="14"/>
  <c r="FI76" i="14"/>
  <c r="FI75" i="14"/>
  <c r="FI73" i="14"/>
  <c r="FI72" i="14"/>
  <c r="FI71" i="14"/>
  <c r="FI70" i="14"/>
  <c r="FI68" i="14"/>
  <c r="FI67" i="14"/>
  <c r="FI66" i="14"/>
  <c r="FI65" i="14"/>
  <c r="FI63" i="14"/>
  <c r="FI62" i="14"/>
  <c r="FI61" i="14"/>
  <c r="FI60" i="14"/>
  <c r="FI58" i="14"/>
  <c r="FI57" i="14"/>
  <c r="FI56" i="14"/>
  <c r="FI55" i="14"/>
  <c r="FI53" i="14"/>
  <c r="FI52" i="14"/>
  <c r="FI51" i="14"/>
  <c r="FI50" i="14"/>
  <c r="FI48" i="14"/>
  <c r="FI47" i="14"/>
  <c r="FI46" i="14"/>
  <c r="FI45" i="14"/>
  <c r="FI43" i="14"/>
  <c r="FI42" i="14"/>
  <c r="FI41" i="14"/>
  <c r="FI40" i="14"/>
  <c r="FI38" i="14"/>
  <c r="FI37" i="14"/>
  <c r="FI36" i="14"/>
  <c r="FI35" i="14"/>
  <c r="FI33" i="14"/>
  <c r="FI32" i="14"/>
  <c r="FI31" i="14"/>
  <c r="FI30" i="14"/>
  <c r="FI28" i="14"/>
  <c r="FI27" i="14"/>
  <c r="FI26" i="14"/>
  <c r="FI25" i="14"/>
  <c r="FI23" i="14"/>
  <c r="FI22" i="14"/>
  <c r="FI21" i="14"/>
  <c r="FI20" i="14"/>
  <c r="FH17" i="14"/>
  <c r="FE17" i="14"/>
  <c r="FB17" i="14"/>
  <c r="ES17" i="14"/>
  <c r="EP17" i="14"/>
  <c r="EM17" i="14"/>
  <c r="FK165" i="14" l="1"/>
  <c r="FF145" i="14"/>
  <c r="FF135" i="14"/>
  <c r="FF130" i="14"/>
  <c r="FF120" i="14"/>
  <c r="FF115" i="14"/>
  <c r="FF90" i="14"/>
  <c r="FF74" i="14"/>
  <c r="FF69" i="14"/>
  <c r="FF64" i="14"/>
  <c r="FF59" i="14"/>
  <c r="FF54" i="14"/>
  <c r="FF49" i="14"/>
  <c r="FF44" i="14"/>
  <c r="FF39" i="14"/>
  <c r="FF34" i="14"/>
  <c r="FF29" i="14"/>
  <c r="FF24" i="14"/>
  <c r="FF19" i="14"/>
  <c r="FF18" i="14" s="1"/>
  <c r="FG19" i="14"/>
  <c r="FG18" i="14" s="1"/>
  <c r="FG24" i="14"/>
  <c r="FG29" i="14"/>
  <c r="FG34" i="14"/>
  <c r="FG39" i="14"/>
  <c r="FG44" i="14"/>
  <c r="FG49" i="14"/>
  <c r="FG54" i="14"/>
  <c r="FG59" i="14"/>
  <c r="FG64" i="14"/>
  <c r="FG69" i="14"/>
  <c r="FG74" i="14"/>
  <c r="FG145" i="14"/>
  <c r="FG140" i="14"/>
  <c r="FG135" i="14"/>
  <c r="FG130" i="14"/>
  <c r="FG120" i="14"/>
  <c r="FG115" i="14"/>
  <c r="FG90" i="14"/>
  <c r="FG85" i="14"/>
  <c r="FF85" i="14"/>
  <c r="FH165" i="14"/>
  <c r="FK17" i="14" l="1"/>
  <c r="FJ19" i="14"/>
  <c r="FC84" i="14"/>
  <c r="FE165" i="14"/>
  <c r="FD125" i="14"/>
  <c r="FC125" i="14"/>
  <c r="FD115" i="14"/>
  <c r="FC115" i="14"/>
  <c r="FD69" i="14"/>
  <c r="FD18" i="14"/>
  <c r="FC18" i="14"/>
  <c r="FC17" i="14" s="1"/>
  <c r="FD17" i="14"/>
  <c r="FD44" i="14"/>
  <c r="FC44" i="14"/>
  <c r="FC69" i="14"/>
  <c r="FD39" i="14"/>
  <c r="FC39" i="14"/>
  <c r="FD34" i="14"/>
  <c r="FC34" i="14"/>
  <c r="FD24" i="14"/>
  <c r="FC24" i="14"/>
  <c r="FB165" i="14"/>
  <c r="FA18" i="14"/>
  <c r="EZ18" i="14"/>
  <c r="FA17" i="14"/>
  <c r="EZ17" i="14"/>
  <c r="FA39" i="14"/>
  <c r="EZ39" i="14"/>
  <c r="FA34" i="14"/>
  <c r="EZ34" i="14"/>
  <c r="FA24" i="14"/>
  <c r="EZ24" i="14"/>
  <c r="EX18" i="14"/>
  <c r="EX17" i="14"/>
  <c r="FA84" i="14"/>
  <c r="EZ84" i="14"/>
  <c r="EX84" i="14"/>
  <c r="EW84" i="14"/>
  <c r="EY165" i="14"/>
  <c r="EX19" i="14"/>
  <c r="EW19" i="14"/>
  <c r="EW18" i="14" s="1"/>
  <c r="EW17" i="14" s="1"/>
  <c r="EU18" i="14"/>
  <c r="ET18" i="14"/>
  <c r="ET17" i="14" s="1"/>
  <c r="EY17" i="14" s="1"/>
  <c r="EU17" i="14"/>
  <c r="EV165" i="14"/>
  <c r="EU34" i="14"/>
  <c r="ET34" i="14"/>
  <c r="EU29" i="14"/>
  <c r="ET29" i="14"/>
  <c r="EU24" i="14"/>
  <c r="ET24" i="14"/>
  <c r="ES165" i="14"/>
  <c r="ER39" i="14"/>
  <c r="ER34" i="14"/>
  <c r="ER29" i="14"/>
  <c r="ER24" i="14"/>
  <c r="EQ39" i="14"/>
  <c r="EQ34" i="14"/>
  <c r="EQ29" i="14"/>
  <c r="EQ24" i="14"/>
  <c r="EQ18" i="14" s="1"/>
  <c r="EQ17" i="14" s="1"/>
  <c r="EV17" i="14" s="1"/>
  <c r="ER17" i="14"/>
  <c r="EO84" i="14"/>
  <c r="EN84" i="14"/>
  <c r="EO18" i="14"/>
  <c r="EN18" i="14"/>
  <c r="EO17" i="14"/>
  <c r="EP165" i="14"/>
  <c r="EO59" i="14"/>
  <c r="EN59" i="14"/>
  <c r="EL18" i="14"/>
  <c r="EK18" i="14"/>
  <c r="EK17" i="14" s="1"/>
  <c r="EL17" i="14"/>
  <c r="EL84" i="14"/>
  <c r="EK84" i="14"/>
  <c r="EM165" i="14"/>
  <c r="EL85" i="14"/>
  <c r="EK85" i="14"/>
  <c r="EI84" i="14"/>
  <c r="EH84" i="14"/>
  <c r="EJ165" i="14"/>
  <c r="EI120" i="14"/>
  <c r="EH120" i="14"/>
  <c r="EI29" i="14"/>
  <c r="EH29" i="14"/>
  <c r="EH39" i="14"/>
  <c r="EI39" i="14"/>
  <c r="EI69" i="14"/>
  <c r="EH69" i="14"/>
  <c r="EI24" i="14"/>
  <c r="EH24" i="14"/>
  <c r="EH18" i="14"/>
  <c r="EJ17" i="14"/>
  <c r="EF19" i="14"/>
  <c r="EF18" i="14" s="1"/>
  <c r="EE19" i="14"/>
  <c r="EE18" i="14" s="1"/>
  <c r="EE17" i="14" s="1"/>
  <c r="EF17" i="14"/>
  <c r="EF84" i="14"/>
  <c r="EE84" i="14"/>
  <c r="EG165" i="14"/>
  <c r="EF69" i="14"/>
  <c r="EE69" i="14"/>
  <c r="EF24" i="14"/>
  <c r="EE24" i="14"/>
  <c r="ED17" i="14"/>
  <c r="EG17" i="14"/>
  <c r="EC18" i="14"/>
  <c r="EB18" i="14"/>
  <c r="EB17" i="14" s="1"/>
  <c r="EC17" i="14"/>
  <c r="ED165" i="14"/>
  <c r="EC84" i="14"/>
  <c r="EB84" i="14"/>
  <c r="EC19" i="14"/>
  <c r="EB19" i="14"/>
  <c r="EB24" i="14"/>
  <c r="EC24" i="14"/>
  <c r="EC34" i="14"/>
  <c r="EB34" i="14"/>
  <c r="EC39" i="14"/>
  <c r="EB39" i="14"/>
  <c r="EA165" i="14"/>
  <c r="DZ84" i="14"/>
  <c r="DY84" i="14"/>
  <c r="DZ105" i="14"/>
  <c r="DY105" i="14"/>
  <c r="DZ24" i="14"/>
  <c r="DY24" i="14"/>
  <c r="DZ19" i="14"/>
  <c r="DZ18" i="14" s="1"/>
  <c r="DY19" i="14"/>
  <c r="EA17" i="14"/>
  <c r="DZ17" i="14"/>
  <c r="DW120" i="14"/>
  <c r="DV120" i="14"/>
  <c r="ER18" i="14" l="1"/>
  <c r="EN17" i="14"/>
  <c r="EH17" i="14"/>
  <c r="EI17" i="14"/>
  <c r="EI18" i="14"/>
  <c r="DY18" i="14"/>
  <c r="DY17" i="14" s="1"/>
  <c r="DW115" i="14"/>
  <c r="DV115" i="14"/>
  <c r="DW135" i="14"/>
  <c r="DV135" i="14"/>
  <c r="DV84" i="14"/>
  <c r="DX165" i="14"/>
  <c r="DW84" i="14" l="1"/>
  <c r="DW69" i="14"/>
  <c r="DV69" i="14"/>
  <c r="DW44" i="14"/>
  <c r="DV44" i="14"/>
  <c r="DW29" i="14"/>
  <c r="DV29" i="14"/>
  <c r="DW39" i="14"/>
  <c r="DW34" i="14"/>
  <c r="DW24" i="14"/>
  <c r="DV39" i="14"/>
  <c r="DV34" i="14"/>
  <c r="DV24" i="14"/>
  <c r="DW19" i="14"/>
  <c r="DV19" i="14"/>
  <c r="DT19" i="14"/>
  <c r="DS19" i="14"/>
  <c r="DT84" i="14"/>
  <c r="FJ84" i="14" s="1"/>
  <c r="DS84" i="14"/>
  <c r="DU165" i="14"/>
  <c r="DT130" i="14"/>
  <c r="DS130" i="14"/>
  <c r="DT120" i="14"/>
  <c r="DS120" i="14"/>
  <c r="DT115" i="14"/>
  <c r="DS115" i="14"/>
  <c r="DT69" i="14"/>
  <c r="DS69" i="14"/>
  <c r="DT54" i="14"/>
  <c r="DS54" i="14"/>
  <c r="DT39" i="14"/>
  <c r="DS39" i="14"/>
  <c r="DT34" i="14"/>
  <c r="DS34" i="14"/>
  <c r="DT24" i="14"/>
  <c r="DS24" i="14"/>
  <c r="FI84" i="14" l="1"/>
  <c r="DU84" i="14"/>
  <c r="DW17" i="14"/>
  <c r="DV18" i="14"/>
  <c r="DV17" i="14" s="1"/>
  <c r="DW18" i="14"/>
  <c r="DT18" i="14"/>
  <c r="DS18" i="14"/>
  <c r="DU17" i="14"/>
  <c r="DR17" i="14"/>
  <c r="DO17" i="14"/>
  <c r="DL17" i="14"/>
  <c r="DQ84" i="14" l="1"/>
  <c r="DP84" i="14"/>
  <c r="DN84" i="14"/>
  <c r="DM84" i="14"/>
  <c r="DR165" i="14"/>
  <c r="DQ150" i="14"/>
  <c r="DP150" i="14"/>
  <c r="DP39" i="14"/>
  <c r="DP34" i="14"/>
  <c r="DP29" i="14"/>
  <c r="DP24" i="14"/>
  <c r="DQ39" i="14"/>
  <c r="DQ34" i="14"/>
  <c r="DQ29" i="14"/>
  <c r="DQ24" i="14"/>
  <c r="DQ19" i="14"/>
  <c r="DP19" i="14"/>
  <c r="DP18" i="14" l="1"/>
  <c r="DP17" i="14" s="1"/>
  <c r="DQ18" i="14"/>
  <c r="DQ17" i="14" s="1"/>
  <c r="DN18" i="14"/>
  <c r="DN17" i="14" s="1"/>
  <c r="DM18" i="14"/>
  <c r="DM17" i="14" s="1"/>
  <c r="DO165" i="14"/>
  <c r="DN19" i="14"/>
  <c r="DM19" i="14"/>
  <c r="DN24" i="14"/>
  <c r="DM24" i="14"/>
  <c r="DN39" i="14"/>
  <c r="DM39" i="14"/>
  <c r="DN44" i="14"/>
  <c r="DM44" i="14"/>
  <c r="DN59" i="14"/>
  <c r="DM59" i="14"/>
  <c r="DN74" i="14"/>
  <c r="DM74" i="14"/>
  <c r="DL165" i="14" l="1"/>
  <c r="DK84" i="14"/>
  <c r="DK17" i="14" s="1"/>
  <c r="DJ84" i="14"/>
  <c r="DJ17" i="14" s="1"/>
  <c r="DK85" i="14"/>
  <c r="DJ85" i="14"/>
  <c r="DK125" i="14"/>
  <c r="DJ125" i="14"/>
  <c r="DK18" i="14"/>
  <c r="DJ18" i="14"/>
  <c r="DK49" i="14"/>
  <c r="DJ49" i="14"/>
  <c r="DK24" i="14"/>
  <c r="DJ24" i="14"/>
  <c r="DK19" i="14"/>
  <c r="DJ19" i="14"/>
  <c r="DH135" i="14"/>
  <c r="DG135" i="14"/>
  <c r="DH115" i="14"/>
  <c r="DH84" i="14" s="1"/>
  <c r="DG115" i="14"/>
  <c r="DI165" i="14"/>
  <c r="DG84" i="14"/>
  <c r="DH18" i="14"/>
  <c r="DG18" i="14"/>
  <c r="DH19" i="14"/>
  <c r="DG19" i="14"/>
  <c r="DH24" i="14"/>
  <c r="DG24" i="14"/>
  <c r="DH29" i="14"/>
  <c r="DG29" i="14"/>
  <c r="DH34" i="14"/>
  <c r="DG34" i="14"/>
  <c r="DH39" i="14"/>
  <c r="DG39" i="14"/>
  <c r="DH69" i="14"/>
  <c r="DG69" i="14"/>
  <c r="DB18" i="14"/>
  <c r="DA18" i="14"/>
  <c r="DE54" i="14"/>
  <c r="DE34" i="14"/>
  <c r="DE29" i="14"/>
  <c r="DE24" i="14"/>
  <c r="DD54" i="14"/>
  <c r="DD34" i="14"/>
  <c r="DD29" i="14"/>
  <c r="DD24" i="14"/>
  <c r="DF165" i="14"/>
  <c r="DE135" i="14"/>
  <c r="DD135" i="14"/>
  <c r="DE115" i="14"/>
  <c r="DE84" i="14" s="1"/>
  <c r="DD115" i="14"/>
  <c r="DE19" i="14"/>
  <c r="DD19" i="14"/>
  <c r="DD84" i="14"/>
  <c r="DH17" i="14" l="1"/>
  <c r="DG17" i="14"/>
  <c r="DE18" i="14"/>
  <c r="DE17" i="14" s="1"/>
  <c r="DD18" i="14"/>
  <c r="DD17" i="14" s="1"/>
  <c r="DB84" i="14"/>
  <c r="DA84" i="14"/>
  <c r="DC165" i="14"/>
  <c r="DB39" i="14"/>
  <c r="DA39" i="14"/>
  <c r="DB17" i="14" l="1"/>
  <c r="DA17" i="14"/>
  <c r="CZ165" i="14"/>
  <c r="CY85" i="14"/>
  <c r="CX85" i="14"/>
  <c r="CY100" i="14"/>
  <c r="CX100" i="14"/>
  <c r="CY34" i="14"/>
  <c r="CX34" i="14"/>
  <c r="CY24" i="14"/>
  <c r="CX24" i="14"/>
  <c r="CY29" i="14"/>
  <c r="CX29" i="14"/>
  <c r="CY59" i="14"/>
  <c r="CX59" i="14"/>
  <c r="CY49" i="14"/>
  <c r="CX49" i="14"/>
  <c r="CY19" i="14"/>
  <c r="CX19" i="14"/>
  <c r="CZ17" i="14"/>
  <c r="CW17" i="14"/>
  <c r="CT17" i="14"/>
  <c r="CV84" i="14"/>
  <c r="CV17" i="14" s="1"/>
  <c r="CU84" i="14"/>
  <c r="CU17" i="14" s="1"/>
  <c r="CV18" i="14"/>
  <c r="CU18" i="14"/>
  <c r="CV150" i="14"/>
  <c r="CU150" i="14"/>
  <c r="CV115" i="14"/>
  <c r="CU115" i="14"/>
  <c r="CV125" i="14"/>
  <c r="CU125" i="14"/>
  <c r="CV145" i="14"/>
  <c r="CU145" i="14"/>
  <c r="CV59" i="14"/>
  <c r="CV44" i="14"/>
  <c r="CV34" i="14"/>
  <c r="CV29" i="14"/>
  <c r="CV24" i="14"/>
  <c r="CU59" i="14"/>
  <c r="CU44" i="14"/>
  <c r="CU34" i="14"/>
  <c r="CU29" i="14"/>
  <c r="CU24" i="14"/>
  <c r="CV54" i="14"/>
  <c r="CU54" i="14"/>
  <c r="CV19" i="14"/>
  <c r="CU19" i="14"/>
  <c r="CS18" i="14"/>
  <c r="CS17" i="14" s="1"/>
  <c r="CR18" i="14"/>
  <c r="CR17" i="14" s="1"/>
  <c r="CT165" i="14"/>
  <c r="CS84" i="14"/>
  <c r="CR84" i="14"/>
  <c r="CS85" i="14"/>
  <c r="CR85" i="14"/>
  <c r="CS115" i="14"/>
  <c r="CR115" i="14"/>
  <c r="CS34" i="14"/>
  <c r="CR34" i="14"/>
  <c r="CS24" i="14"/>
  <c r="CR24" i="14"/>
  <c r="CS19" i="14"/>
  <c r="CR19" i="14"/>
  <c r="CP125" i="14"/>
  <c r="CP115" i="14"/>
  <c r="CP34" i="14"/>
  <c r="CP29" i="14"/>
  <c r="CP84" i="14"/>
  <c r="CO84" i="14"/>
  <c r="CO125" i="14"/>
  <c r="CO115" i="14"/>
  <c r="CO34" i="14"/>
  <c r="CO29" i="14"/>
  <c r="CP24" i="14"/>
  <c r="CO24" i="14"/>
  <c r="CP19" i="14"/>
  <c r="CO19" i="14"/>
  <c r="CQ165" i="14"/>
  <c r="CN165" i="14"/>
  <c r="CM44" i="14"/>
  <c r="CM18" i="14" s="1"/>
  <c r="CM17" i="14" s="1"/>
  <c r="CL44" i="14"/>
  <c r="CL18" i="14"/>
  <c r="CL17" i="14" s="1"/>
  <c r="CJ84" i="14"/>
  <c r="CI84" i="14"/>
  <c r="CK165" i="14"/>
  <c r="CJ24" i="14"/>
  <c r="CI24" i="14"/>
  <c r="CJ19" i="14"/>
  <c r="CI19" i="14"/>
  <c r="CQ17" i="14" l="1"/>
  <c r="CY84" i="14"/>
  <c r="CX84" i="14"/>
  <c r="CY18" i="14"/>
  <c r="CX18" i="14"/>
  <c r="CY17" i="14"/>
  <c r="CO18" i="14"/>
  <c r="CO17" i="14" s="1"/>
  <c r="CP18" i="14"/>
  <c r="CP17" i="14" s="1"/>
  <c r="CJ18" i="14"/>
  <c r="CJ17" i="14" s="1"/>
  <c r="CI18" i="14"/>
  <c r="CI17" i="14" s="1"/>
  <c r="CG84" i="14"/>
  <c r="CF84" i="14"/>
  <c r="CF17" i="14" s="1"/>
  <c r="CG18" i="14"/>
  <c r="CF18" i="14"/>
  <c r="CG17" i="14"/>
  <c r="CG135" i="14"/>
  <c r="CF135" i="14"/>
  <c r="CG130" i="14"/>
  <c r="CF130" i="14"/>
  <c r="CF120" i="14"/>
  <c r="CG120" i="14"/>
  <c r="CG34" i="14"/>
  <c r="CF34" i="14"/>
  <c r="CG24" i="14"/>
  <c r="CF24" i="14"/>
  <c r="CG19" i="14"/>
  <c r="CF19" i="14"/>
  <c r="CG59" i="14"/>
  <c r="CF59" i="14"/>
  <c r="CD17" i="14"/>
  <c r="CD84" i="14"/>
  <c r="CD18" i="14"/>
  <c r="CC18" i="14"/>
  <c r="CC17" i="14" s="1"/>
  <c r="CC84" i="14"/>
  <c r="CE165" i="14"/>
  <c r="CD125" i="14"/>
  <c r="CC125" i="14"/>
  <c r="CD120" i="14"/>
  <c r="CC120" i="14"/>
  <c r="CD115" i="14"/>
  <c r="CC115" i="14"/>
  <c r="CD74" i="14"/>
  <c r="CD69" i="14"/>
  <c r="CD64" i="14"/>
  <c r="CC64" i="14"/>
  <c r="CC69" i="14"/>
  <c r="CC74" i="14"/>
  <c r="CD79" i="14"/>
  <c r="CC79" i="14"/>
  <c r="CD54" i="14"/>
  <c r="CD49" i="14"/>
  <c r="CD44" i="14"/>
  <c r="CD39" i="14"/>
  <c r="CC54" i="14"/>
  <c r="CC49" i="14"/>
  <c r="CC44" i="14"/>
  <c r="CC39" i="14"/>
  <c r="CD59" i="14"/>
  <c r="CC59" i="14"/>
  <c r="CD34" i="14"/>
  <c r="CC34" i="14"/>
  <c r="CD29" i="14"/>
  <c r="CC29" i="14"/>
  <c r="CD24" i="14"/>
  <c r="CC24" i="14"/>
  <c r="CD19" i="14"/>
  <c r="CC19" i="14"/>
  <c r="CB165" i="14"/>
  <c r="BZ59" i="14"/>
  <c r="CB59" i="14"/>
  <c r="CA59" i="14"/>
  <c r="CA34" i="14"/>
  <c r="BZ34" i="14"/>
  <c r="BW34" i="14"/>
  <c r="CA29" i="14"/>
  <c r="BZ29" i="14"/>
  <c r="CA24" i="14"/>
  <c r="BZ24" i="14"/>
  <c r="CA19" i="14"/>
  <c r="BZ19" i="14"/>
  <c r="BX85" i="14"/>
  <c r="BW85" i="14"/>
  <c r="BU85" i="14"/>
  <c r="BT85" i="14"/>
  <c r="BY165" i="14"/>
  <c r="CK17" i="14" l="1"/>
  <c r="CX17" i="14"/>
  <c r="DC17" i="14"/>
  <c r="CA17" i="14"/>
  <c r="CA18" i="14"/>
  <c r="BZ18" i="14"/>
  <c r="BZ17" i="14" s="1"/>
  <c r="CE17" i="14" s="1"/>
  <c r="BW74" i="14"/>
  <c r="BW69" i="14"/>
  <c r="BW64" i="14"/>
  <c r="BW59" i="14"/>
  <c r="BW54" i="14"/>
  <c r="BW49" i="14"/>
  <c r="BW44" i="14"/>
  <c r="BX74" i="14"/>
  <c r="BX69" i="14"/>
  <c r="BX64" i="14"/>
  <c r="BX59" i="14"/>
  <c r="BX54" i="14"/>
  <c r="BX49" i="14"/>
  <c r="BX44" i="14"/>
  <c r="BX39" i="14"/>
  <c r="BW39" i="14"/>
  <c r="BX34" i="14"/>
  <c r="BX29" i="14"/>
  <c r="BW29" i="14"/>
  <c r="BX24" i="14"/>
  <c r="BW24" i="14"/>
  <c r="BX19" i="14"/>
  <c r="BW19" i="14"/>
  <c r="BV165" i="14"/>
  <c r="BT74" i="14"/>
  <c r="BT69" i="14"/>
  <c r="BT64" i="14"/>
  <c r="BU74" i="14"/>
  <c r="BU69" i="14"/>
  <c r="BU64" i="14"/>
  <c r="BU59" i="14"/>
  <c r="BU54" i="14"/>
  <c r="BT59" i="14"/>
  <c r="BT54" i="14"/>
  <c r="BT49" i="14"/>
  <c r="BT44" i="14"/>
  <c r="BT39" i="14"/>
  <c r="BT34" i="14"/>
  <c r="BU49" i="14"/>
  <c r="BU44" i="14"/>
  <c r="BU39" i="14"/>
  <c r="BU34" i="14"/>
  <c r="BU29" i="14"/>
  <c r="BT29" i="14"/>
  <c r="BU24" i="14"/>
  <c r="BT24" i="14"/>
  <c r="BU19" i="14"/>
  <c r="BT19" i="14"/>
  <c r="CH17" i="14" l="1"/>
  <c r="BX18" i="14"/>
  <c r="BW18" i="14"/>
  <c r="BW17" i="14" s="1"/>
  <c r="CB17" i="14" s="1"/>
  <c r="BX17" i="14"/>
  <c r="BU18" i="14"/>
  <c r="BT18" i="14"/>
  <c r="BT17" i="14" s="1"/>
  <c r="BU17" i="14"/>
  <c r="BS165" i="14"/>
  <c r="BR155" i="14"/>
  <c r="BQ155" i="14"/>
  <c r="BQ24" i="14"/>
  <c r="BR19" i="14"/>
  <c r="BQ19" i="14"/>
  <c r="BS17" i="14"/>
  <c r="BO125" i="14"/>
  <c r="BO84" i="14" s="1"/>
  <c r="BN125" i="14"/>
  <c r="BN84" i="14"/>
  <c r="BO19" i="14"/>
  <c r="BO18" i="14" s="1"/>
  <c r="BN19" i="14"/>
  <c r="BN18" i="14" s="1"/>
  <c r="BO69" i="14"/>
  <c r="BO145" i="14"/>
  <c r="BO120" i="14"/>
  <c r="BO115" i="14"/>
  <c r="BO85" i="14"/>
  <c r="BN145" i="14"/>
  <c r="BN120" i="14"/>
  <c r="BN115" i="14"/>
  <c r="BN85" i="14"/>
  <c r="BN69" i="14"/>
  <c r="BP165" i="14"/>
  <c r="BQ150" i="14" l="1"/>
  <c r="BR150" i="14"/>
  <c r="BY17" i="14"/>
  <c r="BR74" i="14"/>
  <c r="BN17" i="14"/>
  <c r="BO17" i="14"/>
  <c r="BO54" i="14"/>
  <c r="BN54" i="14"/>
  <c r="BO59" i="14"/>
  <c r="BN59" i="14"/>
  <c r="BR69" i="14" l="1"/>
  <c r="BR145" i="14"/>
  <c r="BQ145" i="14"/>
  <c r="BO49" i="14"/>
  <c r="BO44" i="14"/>
  <c r="BO39" i="14"/>
  <c r="BO34" i="14"/>
  <c r="BO29" i="14"/>
  <c r="BN49" i="14"/>
  <c r="BN44" i="14"/>
  <c r="BN39" i="14"/>
  <c r="BN34" i="14"/>
  <c r="BN29" i="14"/>
  <c r="BO24" i="14"/>
  <c r="BN24" i="14"/>
  <c r="BP17" i="14"/>
  <c r="BR140" i="14" l="1"/>
  <c r="BQ140" i="14"/>
  <c r="BR64" i="14"/>
  <c r="BL17" i="14"/>
  <c r="BK17" i="14"/>
  <c r="BL84" i="14"/>
  <c r="BK84" i="14"/>
  <c r="BM165" i="14"/>
  <c r="BL115" i="14"/>
  <c r="BK115" i="14"/>
  <c r="BL34" i="14"/>
  <c r="BK34" i="14"/>
  <c r="BL29" i="14"/>
  <c r="BK29" i="14"/>
  <c r="BL24" i="14"/>
  <c r="BK24" i="14"/>
  <c r="BG17" i="14"/>
  <c r="BD17" i="14"/>
  <c r="BL19" i="14"/>
  <c r="BK19" i="14"/>
  <c r="BQ135" i="14" l="1"/>
  <c r="BR59" i="14"/>
  <c r="BR135" i="14"/>
  <c r="BL18" i="14"/>
  <c r="BK18" i="14"/>
  <c r="BJ165" i="14"/>
  <c r="BH84" i="14"/>
  <c r="BH155" i="14"/>
  <c r="BH150" i="14"/>
  <c r="BH145" i="14"/>
  <c r="BH140" i="14"/>
  <c r="BH135" i="14"/>
  <c r="BH130" i="14"/>
  <c r="BH125" i="14"/>
  <c r="BH120" i="14"/>
  <c r="BH115" i="14"/>
  <c r="BH110" i="14"/>
  <c r="BH105" i="14"/>
  <c r="BH100" i="14"/>
  <c r="BH95" i="14"/>
  <c r="BH90" i="14"/>
  <c r="BH85" i="14"/>
  <c r="BI155" i="14"/>
  <c r="BI84" i="14" s="1"/>
  <c r="BI150" i="14"/>
  <c r="BI145" i="14"/>
  <c r="BI140" i="14"/>
  <c r="BI135" i="14"/>
  <c r="BI130" i="14"/>
  <c r="BI125" i="14"/>
  <c r="BI120" i="14"/>
  <c r="BI115" i="14"/>
  <c r="BI110" i="14"/>
  <c r="BI105" i="14"/>
  <c r="BI100" i="14"/>
  <c r="BI95" i="14"/>
  <c r="BI90" i="14"/>
  <c r="BI85" i="14"/>
  <c r="BI74" i="14"/>
  <c r="BI69" i="14"/>
  <c r="BI64" i="14"/>
  <c r="BI59" i="14"/>
  <c r="BI54" i="14"/>
  <c r="BI49" i="14"/>
  <c r="BI44" i="14"/>
  <c r="BI39" i="14"/>
  <c r="BI34" i="14"/>
  <c r="BI29" i="14"/>
  <c r="BI24" i="14"/>
  <c r="BH74" i="14"/>
  <c r="BH69" i="14"/>
  <c r="BH18" i="14" s="1"/>
  <c r="BH64" i="14"/>
  <c r="BH59" i="14"/>
  <c r="BH54" i="14"/>
  <c r="BH49" i="14"/>
  <c r="BH44" i="14"/>
  <c r="BH39" i="14"/>
  <c r="BH34" i="14"/>
  <c r="BH29" i="14"/>
  <c r="BH24" i="14"/>
  <c r="BI19" i="14"/>
  <c r="BH19" i="14"/>
  <c r="BH17" i="14" l="1"/>
  <c r="BR54" i="14"/>
  <c r="BR130" i="14"/>
  <c r="BQ130" i="14"/>
  <c r="BI18" i="14"/>
  <c r="BI17" i="14"/>
  <c r="BM17" i="14" s="1"/>
  <c r="BF155" i="14"/>
  <c r="BF150" i="14"/>
  <c r="BF39" i="14"/>
  <c r="BF44" i="14"/>
  <c r="BF49" i="14"/>
  <c r="BF54" i="14"/>
  <c r="BF59" i="14"/>
  <c r="BF64" i="14"/>
  <c r="BF69" i="14"/>
  <c r="BF74" i="14"/>
  <c r="BF85" i="14"/>
  <c r="BF90" i="14"/>
  <c r="BF95" i="14"/>
  <c r="BF100" i="14"/>
  <c r="BF105" i="14"/>
  <c r="BF110" i="14"/>
  <c r="BF115" i="14"/>
  <c r="BF120" i="14"/>
  <c r="BF125" i="14"/>
  <c r="BF130" i="14"/>
  <c r="BF135" i="14"/>
  <c r="BF140" i="14"/>
  <c r="BF145" i="14"/>
  <c r="BE155" i="14"/>
  <c r="BE150" i="14"/>
  <c r="BE145" i="14"/>
  <c r="BE140" i="14"/>
  <c r="BE135" i="14"/>
  <c r="BE130" i="14"/>
  <c r="BE125" i="14"/>
  <c r="BE120" i="14"/>
  <c r="BE115" i="14"/>
  <c r="BE110" i="14"/>
  <c r="BE105" i="14"/>
  <c r="BE100" i="14"/>
  <c r="BE95" i="14"/>
  <c r="BE90" i="14"/>
  <c r="BE85" i="14"/>
  <c r="BE74" i="14"/>
  <c r="BE69" i="14"/>
  <c r="BE64" i="14"/>
  <c r="BE59" i="14"/>
  <c r="BE54" i="14"/>
  <c r="BE49" i="14"/>
  <c r="BE44" i="14"/>
  <c r="BR125" i="14" l="1"/>
  <c r="BQ125" i="14"/>
  <c r="BR49" i="14"/>
  <c r="BC84" i="14"/>
  <c r="BF84" i="14"/>
  <c r="BE84" i="14"/>
  <c r="BG84" i="14" l="1"/>
  <c r="BQ120" i="14"/>
  <c r="BR44" i="14"/>
  <c r="BR120" i="14"/>
  <c r="BB84" i="14"/>
  <c r="BG165" i="14"/>
  <c r="BE39" i="14"/>
  <c r="BF24" i="14"/>
  <c r="BE24" i="14"/>
  <c r="BE18" i="14" s="1"/>
  <c r="BE17" i="14" s="1"/>
  <c r="BF29" i="14"/>
  <c r="BE29" i="14"/>
  <c r="BF34" i="14"/>
  <c r="BE34" i="14"/>
  <c r="BF19" i="14"/>
  <c r="BE19" i="14"/>
  <c r="BD165" i="14"/>
  <c r="BC24" i="14"/>
  <c r="BB24" i="14"/>
  <c r="BC29" i="14"/>
  <c r="BB29" i="14"/>
  <c r="BC34" i="14"/>
  <c r="BB34" i="14"/>
  <c r="BC74" i="14"/>
  <c r="BB74" i="14"/>
  <c r="BC59" i="14"/>
  <c r="BB59" i="14"/>
  <c r="BR39" i="14" l="1"/>
  <c r="BR115" i="14"/>
  <c r="FJ120" i="14"/>
  <c r="BQ115" i="14"/>
  <c r="FI120" i="14"/>
  <c r="BF18" i="14"/>
  <c r="BF17" i="14"/>
  <c r="BJ17" i="14" s="1"/>
  <c r="BC18" i="14"/>
  <c r="BB18" i="14"/>
  <c r="BB17" i="14" s="1"/>
  <c r="BC17" i="14"/>
  <c r="BA17" i="14"/>
  <c r="AX17" i="14"/>
  <c r="AU17" i="14"/>
  <c r="AY17" i="14"/>
  <c r="AV17" i="14"/>
  <c r="AW17" i="14"/>
  <c r="AZ84" i="14"/>
  <c r="AY84" i="14"/>
  <c r="AZ18" i="14"/>
  <c r="AY18" i="14"/>
  <c r="AV18" i="14"/>
  <c r="BA165" i="14"/>
  <c r="AZ19" i="14"/>
  <c r="AY19" i="14"/>
  <c r="AZ24" i="14"/>
  <c r="AY24" i="14"/>
  <c r="AZ34" i="14"/>
  <c r="AY34" i="14"/>
  <c r="AW84" i="14"/>
  <c r="AV84" i="14"/>
  <c r="AX165" i="14"/>
  <c r="AS24" i="14"/>
  <c r="AW19" i="14"/>
  <c r="AW18" i="14" s="1"/>
  <c r="AV19" i="14"/>
  <c r="BR110" i="14" l="1"/>
  <c r="BQ110" i="14"/>
  <c r="BR34" i="14"/>
  <c r="AT18" i="14"/>
  <c r="AS18" i="14"/>
  <c r="AS17" i="14" s="1"/>
  <c r="AS84" i="14"/>
  <c r="AU165" i="14"/>
  <c r="AT85" i="14"/>
  <c r="AS85" i="14"/>
  <c r="AT39" i="14"/>
  <c r="AS39" i="14"/>
  <c r="AT29" i="14"/>
  <c r="AS29" i="14"/>
  <c r="AT24" i="14"/>
  <c r="AT19" i="14"/>
  <c r="AS19" i="14"/>
  <c r="BR29" i="14" l="1"/>
  <c r="BQ105" i="14"/>
  <c r="BR105" i="14"/>
  <c r="AQ115" i="14"/>
  <c r="AP115" i="14"/>
  <c r="AP39" i="14"/>
  <c r="AQ39" i="14"/>
  <c r="AQ34" i="14"/>
  <c r="AP34" i="14"/>
  <c r="AQ24" i="14"/>
  <c r="AP24" i="14"/>
  <c r="AP19" i="14"/>
  <c r="AR165" i="14"/>
  <c r="AQ84" i="14"/>
  <c r="AP84" i="14"/>
  <c r="AR17" i="14"/>
  <c r="AQ19" i="14"/>
  <c r="AN84" i="14"/>
  <c r="AM84" i="14"/>
  <c r="AM24" i="14"/>
  <c r="AM39" i="14"/>
  <c r="AN74" i="14"/>
  <c r="AN69" i="14"/>
  <c r="AN64" i="14"/>
  <c r="AN59" i="14"/>
  <c r="AM74" i="14"/>
  <c r="AM69" i="14"/>
  <c r="AM64" i="14"/>
  <c r="AM59" i="14"/>
  <c r="AN54" i="14"/>
  <c r="AM54" i="14"/>
  <c r="AN49" i="14"/>
  <c r="AM49" i="14"/>
  <c r="AN44" i="14"/>
  <c r="AM44" i="14"/>
  <c r="AN39" i="14"/>
  <c r="AN34" i="14"/>
  <c r="AM34" i="14"/>
  <c r="AN29" i="14"/>
  <c r="AM29" i="14"/>
  <c r="AN24" i="14"/>
  <c r="AN19" i="14"/>
  <c r="AM19" i="14"/>
  <c r="AO165" i="14"/>
  <c r="Q18" i="14"/>
  <c r="T18" i="14"/>
  <c r="AL17" i="14"/>
  <c r="AL18" i="14"/>
  <c r="AF18" i="14"/>
  <c r="AC18" i="14"/>
  <c r="AI18" i="14"/>
  <c r="AL165" i="14"/>
  <c r="AK120" i="14"/>
  <c r="AJ120" i="14"/>
  <c r="AK44" i="14"/>
  <c r="AJ44" i="14"/>
  <c r="AK39" i="14"/>
  <c r="AJ39" i="14"/>
  <c r="AK34" i="14"/>
  <c r="AJ34" i="14"/>
  <c r="AK29" i="14"/>
  <c r="AJ29" i="14"/>
  <c r="AK24" i="14"/>
  <c r="AJ24" i="14"/>
  <c r="AK19" i="14"/>
  <c r="AJ19" i="14"/>
  <c r="BQ100" i="14" l="1"/>
  <c r="BR100" i="14"/>
  <c r="BR24" i="14"/>
  <c r="AQ17" i="14"/>
  <c r="AP18" i="14"/>
  <c r="AP17" i="14" s="1"/>
  <c r="AQ18" i="14"/>
  <c r="AN18" i="14"/>
  <c r="AM18" i="14"/>
  <c r="AH18" i="14"/>
  <c r="AG18" i="14"/>
  <c r="AK84" i="14"/>
  <c r="AJ84" i="14"/>
  <c r="AK17" i="14"/>
  <c r="AK18" i="14"/>
  <c r="AJ18" i="14"/>
  <c r="AI165" i="14"/>
  <c r="AH120" i="14"/>
  <c r="AG155" i="14"/>
  <c r="AG150" i="14"/>
  <c r="AG140" i="14"/>
  <c r="AG135" i="14"/>
  <c r="AG130" i="14"/>
  <c r="AG125" i="14"/>
  <c r="AG120" i="14"/>
  <c r="AG115" i="14"/>
  <c r="AG110" i="14"/>
  <c r="AG105" i="14"/>
  <c r="AG100" i="14"/>
  <c r="AG95" i="14"/>
  <c r="AG90" i="14"/>
  <c r="AG85" i="14"/>
  <c r="AH74" i="14"/>
  <c r="AH69" i="14"/>
  <c r="AH64" i="14"/>
  <c r="AH59" i="14"/>
  <c r="AH54" i="14"/>
  <c r="AH49" i="14"/>
  <c r="AH44" i="14"/>
  <c r="AH39" i="14"/>
  <c r="AH34" i="14"/>
  <c r="AG74" i="14"/>
  <c r="AG69" i="14"/>
  <c r="AG64" i="14"/>
  <c r="AG59" i="14"/>
  <c r="AG54" i="14"/>
  <c r="AG49" i="14"/>
  <c r="AG44" i="14"/>
  <c r="AG39" i="14"/>
  <c r="AG34" i="14"/>
  <c r="AH29" i="14"/>
  <c r="AG29" i="14"/>
  <c r="AH24" i="14"/>
  <c r="AG24" i="14"/>
  <c r="BR95" i="14" l="1"/>
  <c r="BR18" i="14"/>
  <c r="FJ24" i="14"/>
  <c r="BQ95" i="14"/>
  <c r="AJ17" i="14"/>
  <c r="AH84" i="14"/>
  <c r="AG84" i="14"/>
  <c r="AI84" i="14" s="1"/>
  <c r="AF17" i="14"/>
  <c r="AC17" i="14"/>
  <c r="AH19" i="14"/>
  <c r="AG19" i="14"/>
  <c r="AE18" i="14"/>
  <c r="AE44" i="14"/>
  <c r="AD44" i="14"/>
  <c r="AD18" i="14" s="1"/>
  <c r="AE84" i="14"/>
  <c r="AD84" i="14"/>
  <c r="AE24" i="14"/>
  <c r="AD24" i="14"/>
  <c r="AE130" i="14"/>
  <c r="AD130" i="14"/>
  <c r="AE125" i="14"/>
  <c r="AD125" i="14"/>
  <c r="AE120" i="14"/>
  <c r="AD120" i="14"/>
  <c r="AE115" i="14"/>
  <c r="AD115" i="14"/>
  <c r="AE110" i="14"/>
  <c r="AD110" i="14"/>
  <c r="AE95" i="14"/>
  <c r="AD95" i="14"/>
  <c r="AE90" i="14"/>
  <c r="AD90" i="14"/>
  <c r="AE85" i="14"/>
  <c r="AD85" i="14"/>
  <c r="AE74" i="14"/>
  <c r="AD74" i="14"/>
  <c r="AE69" i="14"/>
  <c r="AD69" i="14"/>
  <c r="AE64" i="14"/>
  <c r="AD64" i="14"/>
  <c r="AE59" i="14"/>
  <c r="AD59" i="14"/>
  <c r="AE54" i="14"/>
  <c r="AD54" i="14"/>
  <c r="AE49" i="14"/>
  <c r="AD49" i="14"/>
  <c r="AE19" i="14"/>
  <c r="AD19" i="14"/>
  <c r="AE39" i="14"/>
  <c r="AD39" i="14"/>
  <c r="AE29" i="14"/>
  <c r="AD29" i="14"/>
  <c r="AE34" i="14"/>
  <c r="AD34" i="14"/>
  <c r="AE105" i="14"/>
  <c r="AD105" i="14"/>
  <c r="AF165" i="14"/>
  <c r="BQ90" i="14" l="1"/>
  <c r="BR90" i="14"/>
  <c r="AE17" i="14"/>
  <c r="AB17" i="14"/>
  <c r="AA17" i="14"/>
  <c r="AB18" i="14"/>
  <c r="AA18" i="14"/>
  <c r="AB84" i="14"/>
  <c r="AA84" i="14"/>
  <c r="AC165" i="14"/>
  <c r="AB24" i="14"/>
  <c r="AA24" i="14"/>
  <c r="AB19" i="14"/>
  <c r="AA19" i="14"/>
  <c r="Y120" i="14"/>
  <c r="X120" i="14"/>
  <c r="BR85" i="14" l="1"/>
  <c r="BQ85" i="14"/>
  <c r="AD17" i="14"/>
  <c r="Z165" i="14"/>
  <c r="Y155" i="14"/>
  <c r="Y24" i="14"/>
  <c r="Y19" i="14"/>
  <c r="X155" i="14"/>
  <c r="T90" i="14"/>
  <c r="V18" i="14"/>
  <c r="U18" i="14"/>
  <c r="W18" i="14" s="1"/>
  <c r="W165" i="14"/>
  <c r="V155" i="14"/>
  <c r="V150" i="14"/>
  <c r="V145" i="14"/>
  <c r="V140" i="14"/>
  <c r="V135" i="14"/>
  <c r="V130" i="14"/>
  <c r="V125" i="14"/>
  <c r="V120" i="14"/>
  <c r="V115" i="14"/>
  <c r="V110" i="14"/>
  <c r="V105" i="14"/>
  <c r="V100" i="14"/>
  <c r="V95" i="14"/>
  <c r="V90" i="14"/>
  <c r="V85" i="14"/>
  <c r="V74" i="14"/>
  <c r="V69" i="14"/>
  <c r="V64" i="14"/>
  <c r="V59" i="14"/>
  <c r="V54" i="14"/>
  <c r="V49" i="14"/>
  <c r="V44" i="14"/>
  <c r="V39" i="14"/>
  <c r="V34" i="14"/>
  <c r="V29" i="14"/>
  <c r="V24" i="14"/>
  <c r="V19" i="14"/>
  <c r="U155" i="14"/>
  <c r="U84" i="14" s="1"/>
  <c r="U150" i="14"/>
  <c r="U145" i="14"/>
  <c r="U140" i="14"/>
  <c r="U135" i="14"/>
  <c r="U130" i="14"/>
  <c r="U125" i="14"/>
  <c r="U120" i="14"/>
  <c r="U115" i="14"/>
  <c r="U110" i="14"/>
  <c r="U105" i="14"/>
  <c r="U100" i="14"/>
  <c r="U95" i="14"/>
  <c r="U90" i="14"/>
  <c r="U85" i="14"/>
  <c r="U74" i="14"/>
  <c r="U69" i="14"/>
  <c r="U64" i="14"/>
  <c r="U59" i="14"/>
  <c r="U54" i="14"/>
  <c r="U49" i="14"/>
  <c r="U44" i="14"/>
  <c r="U39" i="14"/>
  <c r="U34" i="14"/>
  <c r="U29" i="14"/>
  <c r="U24" i="14"/>
  <c r="U19" i="14"/>
  <c r="T165" i="14"/>
  <c r="S84" i="14"/>
  <c r="R84" i="14"/>
  <c r="S90" i="14"/>
  <c r="R90" i="14"/>
  <c r="R24" i="14"/>
  <c r="S59" i="14"/>
  <c r="R59" i="14"/>
  <c r="S155" i="14"/>
  <c r="S150" i="14"/>
  <c r="S145" i="14"/>
  <c r="S140" i="14"/>
  <c r="S135" i="14"/>
  <c r="S130" i="14"/>
  <c r="S125" i="14"/>
  <c r="S120" i="14"/>
  <c r="S115" i="14"/>
  <c r="S110" i="14"/>
  <c r="S105" i="14"/>
  <c r="S100" i="14"/>
  <c r="S95" i="14"/>
  <c r="S85" i="14"/>
  <c r="S74" i="14"/>
  <c r="S69" i="14"/>
  <c r="S64" i="14"/>
  <c r="S54" i="14"/>
  <c r="S49" i="14"/>
  <c r="S44" i="14"/>
  <c r="S39" i="14"/>
  <c r="S34" i="14"/>
  <c r="S18" i="14" s="1"/>
  <c r="S29" i="14"/>
  <c r="S24" i="14"/>
  <c r="S19" i="14"/>
  <c r="R155" i="14"/>
  <c r="R150" i="14"/>
  <c r="R145" i="14"/>
  <c r="R140" i="14"/>
  <c r="R135" i="14"/>
  <c r="R130" i="14"/>
  <c r="R125" i="14"/>
  <c r="R120" i="14"/>
  <c r="R115" i="14"/>
  <c r="R110" i="14"/>
  <c r="R105" i="14"/>
  <c r="R100" i="14"/>
  <c r="R95" i="14"/>
  <c r="R85" i="14"/>
  <c r="R74" i="14"/>
  <c r="R69" i="14"/>
  <c r="R64" i="14"/>
  <c r="R54" i="14"/>
  <c r="R49" i="14"/>
  <c r="R44" i="14"/>
  <c r="R39" i="14"/>
  <c r="R34" i="14"/>
  <c r="R18" i="14" s="1"/>
  <c r="R29" i="14"/>
  <c r="R19" i="14"/>
  <c r="P84" i="14"/>
  <c r="O84" i="14"/>
  <c r="Q165" i="14"/>
  <c r="O115" i="14"/>
  <c r="O19" i="14"/>
  <c r="P155" i="14"/>
  <c r="P150" i="14"/>
  <c r="P145" i="14"/>
  <c r="P140" i="14"/>
  <c r="P135" i="14"/>
  <c r="P130" i="14"/>
  <c r="P125" i="14"/>
  <c r="P120" i="14"/>
  <c r="P115" i="14"/>
  <c r="P110" i="14"/>
  <c r="P105" i="14"/>
  <c r="P100" i="14"/>
  <c r="P95" i="14"/>
  <c r="P90" i="14"/>
  <c r="P85" i="14"/>
  <c r="P74" i="14"/>
  <c r="P69" i="14"/>
  <c r="P64" i="14"/>
  <c r="P59" i="14"/>
  <c r="P18" i="14" s="1"/>
  <c r="P54" i="14"/>
  <c r="P49" i="14"/>
  <c r="P44" i="14"/>
  <c r="P39" i="14"/>
  <c r="P34" i="14"/>
  <c r="P29" i="14"/>
  <c r="P24" i="14"/>
  <c r="P19" i="14"/>
  <c r="O155" i="14"/>
  <c r="O150" i="14"/>
  <c r="O145" i="14"/>
  <c r="O140" i="14"/>
  <c r="O135" i="14"/>
  <c r="O130" i="14"/>
  <c r="O125" i="14"/>
  <c r="O120" i="14"/>
  <c r="O110" i="14"/>
  <c r="O105" i="14"/>
  <c r="O100" i="14"/>
  <c r="O95" i="14"/>
  <c r="O90" i="14"/>
  <c r="O85" i="14"/>
  <c r="O74" i="14"/>
  <c r="O69" i="14"/>
  <c r="O64" i="14"/>
  <c r="O59" i="14"/>
  <c r="O18" i="14" s="1"/>
  <c r="O54" i="14"/>
  <c r="O49" i="14"/>
  <c r="O44" i="14"/>
  <c r="O39" i="14"/>
  <c r="O34" i="14"/>
  <c r="O29" i="14"/>
  <c r="O24" i="14"/>
  <c r="M18" i="14"/>
  <c r="L18" i="14"/>
  <c r="K18" i="14"/>
  <c r="N165" i="14"/>
  <c r="N18" i="14"/>
  <c r="N19" i="14"/>
  <c r="M155" i="14"/>
  <c r="M84" i="14" s="1"/>
  <c r="M150" i="14"/>
  <c r="M145" i="14"/>
  <c r="M140" i="14"/>
  <c r="M135" i="14"/>
  <c r="M130" i="14"/>
  <c r="M125" i="14"/>
  <c r="M120" i="14"/>
  <c r="M115" i="14"/>
  <c r="M110" i="14"/>
  <c r="M105" i="14"/>
  <c r="M100" i="14"/>
  <c r="M95" i="14"/>
  <c r="M90" i="14"/>
  <c r="M85" i="14"/>
  <c r="M74" i="14"/>
  <c r="M69" i="14"/>
  <c r="M64" i="14"/>
  <c r="M59" i="14"/>
  <c r="M54" i="14"/>
  <c r="M49" i="14"/>
  <c r="M44" i="14"/>
  <c r="M39" i="14"/>
  <c r="M34" i="14"/>
  <c r="M29" i="14"/>
  <c r="M24" i="14"/>
  <c r="M19" i="14"/>
  <c r="L155" i="14"/>
  <c r="L84" i="14" s="1"/>
  <c r="L150" i="14"/>
  <c r="L145" i="14"/>
  <c r="L140" i="14"/>
  <c r="L135" i="14"/>
  <c r="L130" i="14"/>
  <c r="L125" i="14"/>
  <c r="L120" i="14"/>
  <c r="L115" i="14"/>
  <c r="L110" i="14"/>
  <c r="L105" i="14"/>
  <c r="L100" i="14"/>
  <c r="L95" i="14"/>
  <c r="L90" i="14"/>
  <c r="L85" i="14"/>
  <c r="L74" i="14"/>
  <c r="L69" i="14"/>
  <c r="L64" i="14"/>
  <c r="L59" i="14"/>
  <c r="L54" i="14"/>
  <c r="L49" i="14"/>
  <c r="L44" i="14"/>
  <c r="L39" i="14"/>
  <c r="L34" i="14"/>
  <c r="L29" i="14"/>
  <c r="L24" i="14"/>
  <c r="L19" i="14"/>
  <c r="K165" i="14"/>
  <c r="J84" i="14"/>
  <c r="I84" i="14"/>
  <c r="J155" i="14"/>
  <c r="J150" i="14"/>
  <c r="J145" i="14"/>
  <c r="J140" i="14"/>
  <c r="J135" i="14"/>
  <c r="J130" i="14"/>
  <c r="J125" i="14"/>
  <c r="J120" i="14"/>
  <c r="J115" i="14"/>
  <c r="J110" i="14"/>
  <c r="J105" i="14"/>
  <c r="J100" i="14"/>
  <c r="J95" i="14"/>
  <c r="J90" i="14"/>
  <c r="J85" i="14"/>
  <c r="J74" i="14"/>
  <c r="J69" i="14"/>
  <c r="J64" i="14"/>
  <c r="J59" i="14"/>
  <c r="J54" i="14"/>
  <c r="J49" i="14"/>
  <c r="J44" i="14"/>
  <c r="J39" i="14"/>
  <c r="J34" i="14"/>
  <c r="I155" i="14"/>
  <c r="I150" i="14"/>
  <c r="I145" i="14"/>
  <c r="I140" i="14"/>
  <c r="I135" i="14"/>
  <c r="I130" i="14"/>
  <c r="I125" i="14"/>
  <c r="I120" i="14"/>
  <c r="I115" i="14"/>
  <c r="I110" i="14"/>
  <c r="I105" i="14"/>
  <c r="I100" i="14"/>
  <c r="I95" i="14"/>
  <c r="I90" i="14"/>
  <c r="I85" i="14"/>
  <c r="I74" i="14"/>
  <c r="I69" i="14"/>
  <c r="I64" i="14"/>
  <c r="I59" i="14"/>
  <c r="I54" i="14"/>
  <c r="I49" i="14"/>
  <c r="I44" i="14"/>
  <c r="I39" i="14"/>
  <c r="I34" i="14"/>
  <c r="J29" i="14"/>
  <c r="I29" i="14"/>
  <c r="J24" i="14"/>
  <c r="I24" i="14"/>
  <c r="J19" i="14"/>
  <c r="I19" i="14"/>
  <c r="H165" i="14"/>
  <c r="G18" i="14"/>
  <c r="F19" i="14"/>
  <c r="E165" i="14"/>
  <c r="X150" i="14" l="1"/>
  <c r="Q84" i="14"/>
  <c r="T84" i="14"/>
  <c r="O17" i="14"/>
  <c r="V84" i="14"/>
  <c r="W84" i="14" s="1"/>
  <c r="Y150" i="14"/>
  <c r="BQ84" i="14"/>
  <c r="X145" i="14"/>
  <c r="FI150" i="14"/>
  <c r="BR84" i="14"/>
  <c r="BR17" i="14"/>
  <c r="X74" i="14"/>
  <c r="X69" i="14" s="1"/>
  <c r="X64" i="14" s="1"/>
  <c r="X59" i="14" s="1"/>
  <c r="X54" i="14" s="1"/>
  <c r="X49" i="14" s="1"/>
  <c r="X44" i="14" s="1"/>
  <c r="X39" i="14" s="1"/>
  <c r="X34" i="14" s="1"/>
  <c r="X29" i="14" s="1"/>
  <c r="X24" i="14" s="1"/>
  <c r="Y74" i="14"/>
  <c r="P17" i="14"/>
  <c r="Q17" i="14" s="1"/>
  <c r="Q19" i="14"/>
  <c r="J18" i="14"/>
  <c r="J17" i="14" s="1"/>
  <c r="I18" i="14"/>
  <c r="I17" i="14" s="1"/>
  <c r="G155" i="14"/>
  <c r="G84" i="14" s="1"/>
  <c r="G150" i="14"/>
  <c r="G145" i="14"/>
  <c r="G140" i="14"/>
  <c r="G135" i="14"/>
  <c r="G130" i="14"/>
  <c r="G125" i="14"/>
  <c r="G120" i="14"/>
  <c r="G115" i="14"/>
  <c r="G110" i="14"/>
  <c r="G105" i="14"/>
  <c r="G100" i="14"/>
  <c r="G95" i="14"/>
  <c r="G90" i="14"/>
  <c r="G85" i="14"/>
  <c r="Y69" i="14" l="1"/>
  <c r="FJ74" i="14"/>
  <c r="X19" i="14"/>
  <c r="FI24" i="14"/>
  <c r="BQ74" i="14"/>
  <c r="X140" i="14"/>
  <c r="FI145" i="14"/>
  <c r="Y145" i="14"/>
  <c r="FJ150" i="14"/>
  <c r="K17" i="14"/>
  <c r="F155" i="14"/>
  <c r="F150" i="14"/>
  <c r="F145" i="14"/>
  <c r="F140" i="14"/>
  <c r="F135" i="14"/>
  <c r="F130" i="14"/>
  <c r="F125" i="14"/>
  <c r="F120" i="14"/>
  <c r="F115" i="14"/>
  <c r="F110" i="14"/>
  <c r="F105" i="14"/>
  <c r="F100" i="14"/>
  <c r="F95" i="14"/>
  <c r="F90" i="14"/>
  <c r="G74" i="14"/>
  <c r="G69" i="14"/>
  <c r="G64" i="14"/>
  <c r="G59" i="14"/>
  <c r="G54" i="14"/>
  <c r="G49" i="14"/>
  <c r="G44" i="14"/>
  <c r="G39" i="14"/>
  <c r="G34" i="14"/>
  <c r="G29" i="14"/>
  <c r="G24" i="14"/>
  <c r="G19" i="14"/>
  <c r="F74" i="14"/>
  <c r="F69" i="14"/>
  <c r="F64" i="14"/>
  <c r="F59" i="14"/>
  <c r="F54" i="14"/>
  <c r="F49" i="14"/>
  <c r="F44" i="14"/>
  <c r="F39" i="14"/>
  <c r="F34" i="14"/>
  <c r="F29" i="14"/>
  <c r="F24" i="14"/>
  <c r="C18" i="14"/>
  <c r="D85" i="14"/>
  <c r="C85" i="14"/>
  <c r="D44" i="14"/>
  <c r="F84" i="14" l="1"/>
  <c r="H84" i="14" s="1"/>
  <c r="Y140" i="14"/>
  <c r="FJ145" i="14"/>
  <c r="X18" i="14"/>
  <c r="FI19" i="14"/>
  <c r="X135" i="14"/>
  <c r="FI140" i="14"/>
  <c r="BQ69" i="14"/>
  <c r="FI74" i="14"/>
  <c r="Y64" i="14"/>
  <c r="FJ69" i="14"/>
  <c r="F18" i="14"/>
  <c r="H18" i="14" s="1"/>
  <c r="D19" i="14"/>
  <c r="D155" i="14"/>
  <c r="D150" i="14"/>
  <c r="D145" i="14"/>
  <c r="D140" i="14"/>
  <c r="D135" i="14"/>
  <c r="D130" i="14"/>
  <c r="D125" i="14"/>
  <c r="D120" i="14"/>
  <c r="D115" i="14"/>
  <c r="D110" i="14"/>
  <c r="D105" i="14"/>
  <c r="D100" i="14"/>
  <c r="D95" i="14"/>
  <c r="D90" i="14"/>
  <c r="D74" i="14"/>
  <c r="D69" i="14"/>
  <c r="D64" i="14"/>
  <c r="D59" i="14"/>
  <c r="D54" i="14"/>
  <c r="D49" i="14"/>
  <c r="D39" i="14"/>
  <c r="D34" i="14"/>
  <c r="D29" i="14"/>
  <c r="D24" i="14"/>
  <c r="C19" i="14"/>
  <c r="C155" i="14"/>
  <c r="C84" i="14" s="1"/>
  <c r="C17" i="14" s="1"/>
  <c r="C150" i="14"/>
  <c r="C145" i="14"/>
  <c r="C140" i="14"/>
  <c r="C135" i="14"/>
  <c r="C130" i="14"/>
  <c r="C125" i="14"/>
  <c r="C120" i="14"/>
  <c r="C115" i="14"/>
  <c r="C110" i="14"/>
  <c r="C105" i="14"/>
  <c r="C100" i="14"/>
  <c r="C95" i="14"/>
  <c r="C90" i="14"/>
  <c r="C74" i="14"/>
  <c r="C69" i="14"/>
  <c r="C64" i="14"/>
  <c r="C59" i="14"/>
  <c r="C54" i="14"/>
  <c r="C49" i="14"/>
  <c r="C44" i="14"/>
  <c r="C39" i="14"/>
  <c r="C34" i="14"/>
  <c r="C29" i="14"/>
  <c r="C24" i="14"/>
  <c r="FJ155" i="14" l="1"/>
  <c r="D84" i="14"/>
  <c r="E84" i="14" s="1"/>
  <c r="FI155" i="14"/>
  <c r="BQ64" i="14"/>
  <c r="FI69" i="14"/>
  <c r="Y59" i="14"/>
  <c r="FJ64" i="14"/>
  <c r="X130" i="14"/>
  <c r="FI135" i="14"/>
  <c r="Y135" i="14"/>
  <c r="FJ140" i="14"/>
  <c r="F17" i="14"/>
  <c r="D18" i="14"/>
  <c r="AV14" i="2"/>
  <c r="Y130" i="14" l="1"/>
  <c r="FJ135" i="14"/>
  <c r="Y54" i="14"/>
  <c r="FJ59" i="14"/>
  <c r="X125" i="14"/>
  <c r="FI130" i="14"/>
  <c r="BQ59" i="14"/>
  <c r="FI64" i="14"/>
  <c r="D17" i="14"/>
  <c r="E17" i="14" s="1"/>
  <c r="E18" i="14"/>
  <c r="AW18" i="2"/>
  <c r="BQ54" i="14" l="1"/>
  <c r="FI59" i="14"/>
  <c r="Y49" i="14"/>
  <c r="FJ54" i="14"/>
  <c r="X115" i="14"/>
  <c r="FI125" i="14"/>
  <c r="Y125" i="14"/>
  <c r="FJ130" i="14"/>
  <c r="AV13" i="2"/>
  <c r="Y115" i="14" l="1"/>
  <c r="FJ125" i="14"/>
  <c r="Y44" i="14"/>
  <c r="FJ49" i="14"/>
  <c r="X110" i="14"/>
  <c r="FI115" i="14"/>
  <c r="BQ49" i="14"/>
  <c r="FI54" i="14"/>
  <c r="O10" i="4"/>
  <c r="P10" i="4" s="1"/>
  <c r="N10" i="4"/>
  <c r="BQ44" i="14" l="1"/>
  <c r="FI49" i="14"/>
  <c r="Y39" i="14"/>
  <c r="FJ44" i="14"/>
  <c r="X105" i="14"/>
  <c r="FI110" i="14"/>
  <c r="Y110" i="14"/>
  <c r="FJ115" i="14"/>
  <c r="J13" i="4"/>
  <c r="J12" i="4"/>
  <c r="J8" i="4"/>
  <c r="J7" i="4"/>
  <c r="Y105" i="14" l="1"/>
  <c r="FJ110" i="14"/>
  <c r="Y34" i="14"/>
  <c r="FJ39" i="14"/>
  <c r="X100" i="14"/>
  <c r="FI105" i="14"/>
  <c r="BQ39" i="14"/>
  <c r="FI44" i="14"/>
  <c r="I19" i="9"/>
  <c r="I18" i="9"/>
  <c r="I17" i="9"/>
  <c r="I16" i="9"/>
  <c r="I15" i="9"/>
  <c r="I14" i="9"/>
  <c r="I10" i="9"/>
  <c r="I9" i="9"/>
  <c r="I8" i="9"/>
  <c r="I7" i="9"/>
  <c r="I6" i="9"/>
  <c r="BQ34" i="14" l="1"/>
  <c r="FI39" i="14"/>
  <c r="Y29" i="14"/>
  <c r="FJ34" i="14"/>
  <c r="X95" i="14"/>
  <c r="FI100" i="14"/>
  <c r="Y100" i="14"/>
  <c r="FJ105" i="14"/>
  <c r="AV18" i="2"/>
  <c r="Y95" i="14" l="1"/>
  <c r="FJ100" i="14"/>
  <c r="Y18" i="14"/>
  <c r="FJ29" i="14"/>
  <c r="X90" i="14"/>
  <c r="FI95" i="14"/>
  <c r="BQ29" i="14"/>
  <c r="FI34" i="14"/>
  <c r="Q10" i="15"/>
  <c r="FI29" i="14" l="1"/>
  <c r="BQ18" i="14"/>
  <c r="FJ18" i="14"/>
  <c r="Z18" i="14"/>
  <c r="X85" i="14"/>
  <c r="FI90" i="14"/>
  <c r="Y90" i="14"/>
  <c r="FJ95" i="14"/>
  <c r="H18" i="2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X84" i="14" l="1"/>
  <c r="FI85" i="14"/>
  <c r="Y85" i="14"/>
  <c r="FJ90" i="14"/>
  <c r="BQ17" i="14"/>
  <c r="FI18" i="14"/>
  <c r="O13" i="4"/>
  <c r="Y84" i="14" l="1"/>
  <c r="FJ85" i="14"/>
  <c r="BV17" i="14"/>
  <c r="X17" i="14"/>
  <c r="P19" i="15"/>
  <c r="Q19" i="15"/>
  <c r="D20" i="15"/>
  <c r="E20" i="15"/>
  <c r="G20" i="15"/>
  <c r="H20" i="15"/>
  <c r="J20" i="15"/>
  <c r="P20" i="15" s="1"/>
  <c r="K20" i="15"/>
  <c r="P21" i="15"/>
  <c r="Q22" i="15"/>
  <c r="P22" i="15"/>
  <c r="P23" i="15"/>
  <c r="Q24" i="15"/>
  <c r="P24" i="15"/>
  <c r="D25" i="15"/>
  <c r="E25" i="15"/>
  <c r="G25" i="15"/>
  <c r="H25" i="15"/>
  <c r="J25" i="15"/>
  <c r="P25" i="15" s="1"/>
  <c r="K25" i="15"/>
  <c r="Q26" i="15"/>
  <c r="P27" i="15"/>
  <c r="Q27" i="15"/>
  <c r="Q28" i="15"/>
  <c r="P29" i="15"/>
  <c r="Q29" i="15"/>
  <c r="D30" i="15"/>
  <c r="E30" i="15"/>
  <c r="G30" i="15"/>
  <c r="H30" i="15"/>
  <c r="J30" i="15"/>
  <c r="K30" i="15"/>
  <c r="Q31" i="15"/>
  <c r="P31" i="15"/>
  <c r="Q18" i="15"/>
  <c r="P18" i="15"/>
  <c r="Q17" i="15"/>
  <c r="P17" i="15"/>
  <c r="Q16" i="15"/>
  <c r="P16" i="15"/>
  <c r="Q13" i="15"/>
  <c r="P13" i="15"/>
  <c r="Q12" i="15"/>
  <c r="P12" i="15"/>
  <c r="Q11" i="15"/>
  <c r="P11" i="15"/>
  <c r="P10" i="15"/>
  <c r="Q9" i="15"/>
  <c r="P9" i="15"/>
  <c r="Q8" i="15"/>
  <c r="P8" i="15"/>
  <c r="Q7" i="15"/>
  <c r="P7" i="15"/>
  <c r="Q6" i="15"/>
  <c r="P6" i="15"/>
  <c r="J15" i="15"/>
  <c r="J35" i="15"/>
  <c r="J45" i="15"/>
  <c r="J55" i="15"/>
  <c r="J60" i="15"/>
  <c r="Z84" i="14" l="1"/>
  <c r="FK84" i="14"/>
  <c r="Q25" i="15"/>
  <c r="Q20" i="15"/>
  <c r="R20" i="15"/>
  <c r="Q30" i="15"/>
  <c r="P30" i="15"/>
  <c r="R30" i="15" s="1"/>
  <c r="R25" i="15"/>
  <c r="P28" i="15"/>
  <c r="P26" i="15"/>
  <c r="Q23" i="15"/>
  <c r="Q21" i="15"/>
  <c r="R11" i="15"/>
  <c r="R8" i="15"/>
  <c r="R10" i="15"/>
  <c r="R9" i="15"/>
  <c r="R7" i="15"/>
  <c r="R6" i="15"/>
  <c r="K19" i="9" l="1"/>
  <c r="L19" i="9" s="1"/>
  <c r="J19" i="9"/>
  <c r="K18" i="9"/>
  <c r="J18" i="9"/>
  <c r="K17" i="9"/>
  <c r="L17" i="9" s="1"/>
  <c r="J17" i="9"/>
  <c r="K16" i="9"/>
  <c r="J16" i="9"/>
  <c r="K15" i="9"/>
  <c r="L15" i="9" s="1"/>
  <c r="J15" i="9"/>
  <c r="K14" i="9"/>
  <c r="J14" i="9"/>
  <c r="K13" i="9"/>
  <c r="J13" i="9"/>
  <c r="K12" i="9"/>
  <c r="J12" i="9"/>
  <c r="K11" i="9"/>
  <c r="J11" i="9"/>
  <c r="K10" i="9"/>
  <c r="J10" i="9"/>
  <c r="K9" i="9"/>
  <c r="L9" i="9" s="1"/>
  <c r="J9" i="9"/>
  <c r="K8" i="9"/>
  <c r="J8" i="9"/>
  <c r="K7" i="9"/>
  <c r="J7" i="9"/>
  <c r="K6" i="9"/>
  <c r="J6" i="9"/>
  <c r="N31" i="17"/>
  <c r="O31" i="17" s="1"/>
  <c r="M31" i="17"/>
  <c r="N30" i="17"/>
  <c r="M30" i="17"/>
  <c r="N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O19" i="17" s="1"/>
  <c r="M19" i="17"/>
  <c r="N17" i="17"/>
  <c r="M17" i="17"/>
  <c r="N16" i="17"/>
  <c r="O16" i="17" s="1"/>
  <c r="M16" i="17"/>
  <c r="N15" i="17"/>
  <c r="M15" i="17"/>
  <c r="N14" i="17"/>
  <c r="M14" i="17"/>
  <c r="N13" i="17"/>
  <c r="M13" i="17"/>
  <c r="N11" i="17"/>
  <c r="M11" i="17"/>
  <c r="N10" i="17"/>
  <c r="O10" i="17" s="1"/>
  <c r="M10" i="17"/>
  <c r="N9" i="17"/>
  <c r="M9" i="17"/>
  <c r="N8" i="17"/>
  <c r="O8" i="17" s="1"/>
  <c r="M8" i="17"/>
  <c r="Q64" i="15"/>
  <c r="P64" i="15"/>
  <c r="Q63" i="15"/>
  <c r="P63" i="15"/>
  <c r="Q62" i="15"/>
  <c r="P62" i="15"/>
  <c r="Q61" i="15"/>
  <c r="P61" i="15"/>
  <c r="Q59" i="15"/>
  <c r="P59" i="15"/>
  <c r="Q58" i="15"/>
  <c r="P58" i="15"/>
  <c r="Q57" i="15"/>
  <c r="P57" i="15"/>
  <c r="Q56" i="15"/>
  <c r="P56" i="15"/>
  <c r="Q54" i="15"/>
  <c r="P54" i="15"/>
  <c r="Q53" i="15"/>
  <c r="P53" i="15"/>
  <c r="Q52" i="15"/>
  <c r="P52" i="15"/>
  <c r="Q51" i="15"/>
  <c r="P51" i="15"/>
  <c r="Q49" i="15"/>
  <c r="P49" i="15"/>
  <c r="Q48" i="15"/>
  <c r="P48" i="15"/>
  <c r="Q47" i="15"/>
  <c r="P47" i="15"/>
  <c r="Q46" i="15"/>
  <c r="P46" i="15"/>
  <c r="Q44" i="15"/>
  <c r="Q43" i="15"/>
  <c r="P43" i="15"/>
  <c r="Q42" i="15"/>
  <c r="P42" i="15"/>
  <c r="Q41" i="15"/>
  <c r="P41" i="15"/>
  <c r="Q39" i="15"/>
  <c r="P39" i="15"/>
  <c r="Q38" i="15"/>
  <c r="P38" i="15"/>
  <c r="Q37" i="15"/>
  <c r="P37" i="15"/>
  <c r="Q36" i="15"/>
  <c r="P36" i="15"/>
  <c r="Q34" i="15"/>
  <c r="P34" i="15"/>
  <c r="Q33" i="15"/>
  <c r="P33" i="15"/>
  <c r="Q32" i="15"/>
  <c r="P32" i="15"/>
  <c r="K9" i="16"/>
  <c r="J9" i="16"/>
  <c r="K8" i="16"/>
  <c r="J8" i="16"/>
  <c r="K7" i="16"/>
  <c r="J7" i="16"/>
  <c r="N13" i="4"/>
  <c r="P13" i="4" s="1"/>
  <c r="O12" i="4"/>
  <c r="N12" i="4"/>
  <c r="O11" i="4"/>
  <c r="N11" i="4"/>
  <c r="O9" i="4"/>
  <c r="N9" i="4"/>
  <c r="O8" i="4"/>
  <c r="N8" i="4"/>
  <c r="O7" i="4"/>
  <c r="N7" i="4"/>
  <c r="L13" i="9" l="1"/>
  <c r="O29" i="17"/>
  <c r="L7" i="9"/>
  <c r="O9" i="17"/>
  <c r="O11" i="17"/>
  <c r="O15" i="17"/>
  <c r="O20" i="17"/>
  <c r="O24" i="17"/>
  <c r="O30" i="17"/>
  <c r="L6" i="9"/>
  <c r="L8" i="9"/>
  <c r="L10" i="9"/>
  <c r="L14" i="9"/>
  <c r="L16" i="9"/>
  <c r="L18" i="9"/>
  <c r="P7" i="4"/>
  <c r="L7" i="16"/>
  <c r="L9" i="16"/>
  <c r="O27" i="17"/>
  <c r="P8" i="4"/>
  <c r="P12" i="4"/>
  <c r="P44" i="15"/>
  <c r="AW24" i="2"/>
  <c r="AW23" i="2"/>
  <c r="AW22" i="2"/>
  <c r="AW21" i="2"/>
  <c r="AW20" i="2"/>
  <c r="AX18" i="2"/>
  <c r="AX15" i="2"/>
  <c r="AX9" i="2"/>
  <c r="AV24" i="2"/>
  <c r="AX24" i="2" s="1"/>
  <c r="AV23" i="2"/>
  <c r="AX23" i="2" s="1"/>
  <c r="AV22" i="2"/>
  <c r="AX22" i="2" s="1"/>
  <c r="AV21" i="2"/>
  <c r="AV20" i="2"/>
  <c r="AX20" i="2" s="1"/>
  <c r="AW17" i="2"/>
  <c r="AX17" i="2" s="1"/>
  <c r="AV17" i="2"/>
  <c r="AW16" i="2"/>
  <c r="AV16" i="2"/>
  <c r="AW15" i="2"/>
  <c r="AV15" i="2"/>
  <c r="AW14" i="2"/>
  <c r="AW13" i="2"/>
  <c r="AW12" i="2"/>
  <c r="AX12" i="2" s="1"/>
  <c r="AV12" i="2"/>
  <c r="AW11" i="2"/>
  <c r="AV11" i="2"/>
  <c r="AW10" i="2"/>
  <c r="AV10" i="2"/>
  <c r="AW9" i="2"/>
  <c r="AV9" i="2"/>
  <c r="AW8" i="2"/>
  <c r="AX8" i="2" s="1"/>
  <c r="AV8" i="2"/>
  <c r="AX14" i="2" l="1"/>
  <c r="AX13" i="2"/>
  <c r="AX16" i="2"/>
  <c r="AX21" i="2"/>
  <c r="H12" i="17" l="1"/>
  <c r="G12" i="17"/>
  <c r="E12" i="17"/>
  <c r="N12" i="17" s="1"/>
  <c r="O12" i="17" s="1"/>
  <c r="D12" i="17"/>
  <c r="M12" i="17" s="1"/>
  <c r="I11" i="17"/>
  <c r="F9" i="17"/>
  <c r="L31" i="17"/>
  <c r="L30" i="17"/>
  <c r="L29" i="17"/>
  <c r="L20" i="17"/>
  <c r="L19" i="17"/>
  <c r="I10" i="17"/>
  <c r="F8" i="17"/>
  <c r="I9" i="16"/>
  <c r="F8" i="16"/>
  <c r="L8" i="16" s="1"/>
  <c r="F7" i="16"/>
  <c r="F12" i="17" l="1"/>
  <c r="I12" i="17"/>
  <c r="FI16" i="14" l="1"/>
  <c r="FJ16" i="14"/>
  <c r="FI9" i="14"/>
  <c r="FJ9" i="14"/>
  <c r="FI10" i="14"/>
  <c r="FJ10" i="14"/>
  <c r="FI11" i="14"/>
  <c r="FJ11" i="14"/>
  <c r="FI12" i="14"/>
  <c r="FJ12" i="14"/>
  <c r="FI13" i="14"/>
  <c r="FJ13" i="14"/>
  <c r="FI14" i="14"/>
  <c r="FJ14" i="14"/>
  <c r="FI15" i="14"/>
  <c r="FJ15" i="14"/>
  <c r="FJ8" i="14"/>
  <c r="FI8" i="14"/>
  <c r="L7" i="15"/>
  <c r="L6" i="15"/>
  <c r="L11" i="15"/>
  <c r="L10" i="15"/>
  <c r="L9" i="15"/>
  <c r="L8" i="15"/>
  <c r="K60" i="15"/>
  <c r="K55" i="15"/>
  <c r="K45" i="15"/>
  <c r="K40" i="15"/>
  <c r="K35" i="15"/>
  <c r="K15" i="15"/>
  <c r="H60" i="15"/>
  <c r="G60" i="15"/>
  <c r="H55" i="15"/>
  <c r="G55" i="15"/>
  <c r="H50" i="15"/>
  <c r="G50" i="15"/>
  <c r="P50" i="15" s="1"/>
  <c r="R50" i="15" s="1"/>
  <c r="H45" i="15"/>
  <c r="G45" i="15"/>
  <c r="H35" i="15"/>
  <c r="G35" i="15"/>
  <c r="H15" i="15"/>
  <c r="G15" i="15"/>
  <c r="E60" i="15"/>
  <c r="D60" i="15"/>
  <c r="E55" i="15"/>
  <c r="D55" i="15"/>
  <c r="E50" i="15"/>
  <c r="D50" i="15"/>
  <c r="E45" i="15"/>
  <c r="D45" i="15"/>
  <c r="E40" i="15"/>
  <c r="D40" i="15"/>
  <c r="E35" i="15"/>
  <c r="D35" i="15"/>
  <c r="E15" i="15"/>
  <c r="I11" i="15"/>
  <c r="I10" i="15"/>
  <c r="I9" i="15"/>
  <c r="I8" i="15"/>
  <c r="F7" i="15"/>
  <c r="F6" i="15"/>
  <c r="FH16" i="14"/>
  <c r="FH15" i="14"/>
  <c r="FH14" i="14"/>
  <c r="FH13" i="14"/>
  <c r="FH12" i="14"/>
  <c r="FH11" i="14"/>
  <c r="FH10" i="14"/>
  <c r="FH9" i="14"/>
  <c r="FH8" i="14"/>
  <c r="FE16" i="14"/>
  <c r="FB16" i="14"/>
  <c r="EY16" i="14"/>
  <c r="EV16" i="14"/>
  <c r="FE15" i="14"/>
  <c r="FB15" i="14"/>
  <c r="EY15" i="14"/>
  <c r="EV15" i="14"/>
  <c r="FE14" i="14"/>
  <c r="FB14" i="14"/>
  <c r="EY14" i="14"/>
  <c r="EV14" i="14"/>
  <c r="FE13" i="14"/>
  <c r="FB13" i="14"/>
  <c r="EY13" i="14"/>
  <c r="EV13" i="14"/>
  <c r="FE12" i="14"/>
  <c r="FB12" i="14"/>
  <c r="EY12" i="14"/>
  <c r="EV12" i="14"/>
  <c r="FE11" i="14"/>
  <c r="FB11" i="14"/>
  <c r="EY11" i="14"/>
  <c r="EV11" i="14"/>
  <c r="FE10" i="14"/>
  <c r="FB10" i="14"/>
  <c r="EY10" i="14"/>
  <c r="EV10" i="14"/>
  <c r="FE9" i="14"/>
  <c r="FB9" i="14"/>
  <c r="EY9" i="14"/>
  <c r="EV9" i="14"/>
  <c r="FE8" i="14"/>
  <c r="FB8" i="14"/>
  <c r="EY8" i="14"/>
  <c r="EV8" i="14"/>
  <c r="ES16" i="14"/>
  <c r="ES15" i="14"/>
  <c r="ES14" i="14"/>
  <c r="ES13" i="14"/>
  <c r="ES12" i="14"/>
  <c r="ES11" i="14"/>
  <c r="ES10" i="14"/>
  <c r="ES9" i="14"/>
  <c r="ES8" i="14"/>
  <c r="P15" i="15" l="1"/>
  <c r="Q15" i="15"/>
  <c r="Q60" i="15"/>
  <c r="P45" i="15"/>
  <c r="P55" i="15"/>
  <c r="K14" i="15"/>
  <c r="Q55" i="15"/>
  <c r="P40" i="15"/>
  <c r="P35" i="15"/>
  <c r="P60" i="15"/>
  <c r="Q40" i="15"/>
  <c r="FK15" i="14"/>
  <c r="FK13" i="14"/>
  <c r="FK9" i="14"/>
  <c r="FK11" i="14"/>
  <c r="FK8" i="14"/>
  <c r="FK14" i="14"/>
  <c r="FK10" i="14"/>
  <c r="FK16" i="14"/>
  <c r="D14" i="15"/>
  <c r="H14" i="15"/>
  <c r="G14" i="15"/>
  <c r="FK12" i="14"/>
  <c r="E14" i="15"/>
  <c r="P14" i="15" l="1"/>
  <c r="R15" i="15"/>
  <c r="R55" i="15"/>
  <c r="Q45" i="15"/>
  <c r="R45" i="15" s="1"/>
  <c r="R40" i="15"/>
  <c r="Q35" i="15"/>
  <c r="R60" i="15"/>
  <c r="L14" i="15"/>
  <c r="I14" i="15"/>
  <c r="F14" i="15"/>
  <c r="R35" i="15" l="1"/>
  <c r="Q14" i="15"/>
  <c r="R14" i="15" s="1"/>
  <c r="EP16" i="14"/>
  <c r="EM16" i="14"/>
  <c r="EJ16" i="14"/>
  <c r="EG16" i="14"/>
  <c r="ED16" i="14"/>
  <c r="EA16" i="14"/>
  <c r="DX16" i="14"/>
  <c r="DU16" i="14"/>
  <c r="DR16" i="14"/>
  <c r="DO16" i="14"/>
  <c r="DL16" i="14"/>
  <c r="DI16" i="14"/>
  <c r="DF16" i="14"/>
  <c r="DC16" i="14"/>
  <c r="CZ16" i="14"/>
  <c r="CW16" i="14"/>
  <c r="CT16" i="14"/>
  <c r="CQ16" i="14"/>
  <c r="CN16" i="14"/>
  <c r="CK16" i="14"/>
  <c r="CH16" i="14"/>
  <c r="CE16" i="14"/>
  <c r="CB16" i="14"/>
  <c r="BY16" i="14"/>
  <c r="BV16" i="14"/>
  <c r="BS16" i="14"/>
  <c r="BP16" i="14"/>
  <c r="BM16" i="14"/>
  <c r="BJ16" i="14"/>
  <c r="BG16" i="14"/>
  <c r="BD16" i="14"/>
  <c r="BA16" i="14"/>
  <c r="AX16" i="14"/>
  <c r="AU16" i="14"/>
  <c r="AR16" i="14"/>
  <c r="AO16" i="14"/>
  <c r="AL16" i="14"/>
  <c r="AI16" i="14"/>
  <c r="AF16" i="14"/>
  <c r="AC16" i="14"/>
  <c r="Z16" i="14"/>
  <c r="W16" i="14"/>
  <c r="T16" i="14"/>
  <c r="Q16" i="14"/>
  <c r="N16" i="14"/>
  <c r="EP15" i="14"/>
  <c r="EM15" i="14"/>
  <c r="EJ15" i="14"/>
  <c r="EG15" i="14"/>
  <c r="ED15" i="14"/>
  <c r="EA15" i="14"/>
  <c r="DX15" i="14"/>
  <c r="DU15" i="14"/>
  <c r="DR15" i="14"/>
  <c r="DO15" i="14"/>
  <c r="DL15" i="14"/>
  <c r="DI15" i="14"/>
  <c r="DF15" i="14"/>
  <c r="DC15" i="14"/>
  <c r="CZ15" i="14"/>
  <c r="CW15" i="14"/>
  <c r="CT15" i="14"/>
  <c r="CQ15" i="14"/>
  <c r="CN15" i="14"/>
  <c r="CK15" i="14"/>
  <c r="CH15" i="14"/>
  <c r="CE15" i="14"/>
  <c r="CB15" i="14"/>
  <c r="BY15" i="14"/>
  <c r="BV15" i="14"/>
  <c r="BS15" i="14"/>
  <c r="BP15" i="14"/>
  <c r="BM15" i="14"/>
  <c r="BJ15" i="14"/>
  <c r="BG15" i="14"/>
  <c r="BD15" i="14"/>
  <c r="BA15" i="14"/>
  <c r="AX15" i="14"/>
  <c r="AU15" i="14"/>
  <c r="AR15" i="14"/>
  <c r="AO15" i="14"/>
  <c r="AL15" i="14"/>
  <c r="AI15" i="14"/>
  <c r="AF15" i="14"/>
  <c r="AC15" i="14"/>
  <c r="Z15" i="14"/>
  <c r="W15" i="14"/>
  <c r="T15" i="14"/>
  <c r="Q15" i="14"/>
  <c r="N15" i="14"/>
  <c r="EP14" i="14"/>
  <c r="EM14" i="14"/>
  <c r="EJ14" i="14"/>
  <c r="EG14" i="14"/>
  <c r="ED14" i="14"/>
  <c r="EA14" i="14"/>
  <c r="DX14" i="14"/>
  <c r="DU14" i="14"/>
  <c r="DR14" i="14"/>
  <c r="DO14" i="14"/>
  <c r="DL14" i="14"/>
  <c r="DI14" i="14"/>
  <c r="DF14" i="14"/>
  <c r="DC14" i="14"/>
  <c r="CZ14" i="14"/>
  <c r="CW14" i="14"/>
  <c r="CT14" i="14"/>
  <c r="CQ14" i="14"/>
  <c r="CN14" i="14"/>
  <c r="CK14" i="14"/>
  <c r="CH14" i="14"/>
  <c r="CE14" i="14"/>
  <c r="CB14" i="14"/>
  <c r="BY14" i="14"/>
  <c r="BV14" i="14"/>
  <c r="BS14" i="14"/>
  <c r="BP14" i="14"/>
  <c r="BM14" i="14"/>
  <c r="BJ14" i="14"/>
  <c r="BG14" i="14"/>
  <c r="BD14" i="14"/>
  <c r="BA14" i="14"/>
  <c r="AX14" i="14"/>
  <c r="AU14" i="14"/>
  <c r="AR14" i="14"/>
  <c r="AO14" i="14"/>
  <c r="AL14" i="14"/>
  <c r="AI14" i="14"/>
  <c r="AF14" i="14"/>
  <c r="AC14" i="14"/>
  <c r="Z14" i="14"/>
  <c r="W14" i="14"/>
  <c r="T14" i="14"/>
  <c r="Q14" i="14"/>
  <c r="N14" i="14"/>
  <c r="EP13" i="14"/>
  <c r="EM13" i="14"/>
  <c r="EJ13" i="14"/>
  <c r="EG13" i="14"/>
  <c r="ED13" i="14"/>
  <c r="EA13" i="14"/>
  <c r="DX13" i="14"/>
  <c r="DU13" i="14"/>
  <c r="DR13" i="14"/>
  <c r="DO13" i="14"/>
  <c r="DL13" i="14"/>
  <c r="DI13" i="14"/>
  <c r="DF13" i="14"/>
  <c r="DC13" i="14"/>
  <c r="CZ13" i="14"/>
  <c r="CW13" i="14"/>
  <c r="CT13" i="14"/>
  <c r="CQ13" i="14"/>
  <c r="CN13" i="14"/>
  <c r="CK13" i="14"/>
  <c r="CH13" i="14"/>
  <c r="CE13" i="14"/>
  <c r="CB13" i="14"/>
  <c r="BY13" i="14"/>
  <c r="BV13" i="14"/>
  <c r="BS13" i="14"/>
  <c r="BP13" i="14"/>
  <c r="BM13" i="14"/>
  <c r="BJ13" i="14"/>
  <c r="BG13" i="14"/>
  <c r="BD13" i="14"/>
  <c r="BA13" i="14"/>
  <c r="AX13" i="14"/>
  <c r="AU13" i="14"/>
  <c r="AR13" i="14"/>
  <c r="AO13" i="14"/>
  <c r="AL13" i="14"/>
  <c r="AI13" i="14"/>
  <c r="AF13" i="14"/>
  <c r="AC13" i="14"/>
  <c r="Z13" i="14"/>
  <c r="W13" i="14"/>
  <c r="T13" i="14"/>
  <c r="Q13" i="14"/>
  <c r="N13" i="14"/>
  <c r="EP12" i="14"/>
  <c r="EM12" i="14"/>
  <c r="EJ12" i="14"/>
  <c r="EG12" i="14"/>
  <c r="ED12" i="14"/>
  <c r="EA12" i="14"/>
  <c r="DX12" i="14"/>
  <c r="DU12" i="14"/>
  <c r="DR12" i="14"/>
  <c r="DO12" i="14"/>
  <c r="DL12" i="14"/>
  <c r="DI12" i="14"/>
  <c r="DF12" i="14"/>
  <c r="DC12" i="14"/>
  <c r="CZ12" i="14"/>
  <c r="CW12" i="14"/>
  <c r="CT12" i="14"/>
  <c r="CQ12" i="14"/>
  <c r="CN12" i="14"/>
  <c r="CK12" i="14"/>
  <c r="CH12" i="14"/>
  <c r="CE12" i="14"/>
  <c r="CB12" i="14"/>
  <c r="BY12" i="14"/>
  <c r="BV12" i="14"/>
  <c r="BS12" i="14"/>
  <c r="BP12" i="14"/>
  <c r="BM12" i="14"/>
  <c r="BJ12" i="14"/>
  <c r="BG12" i="14"/>
  <c r="BD12" i="14"/>
  <c r="BA12" i="14"/>
  <c r="AX12" i="14"/>
  <c r="AU12" i="14"/>
  <c r="AR12" i="14"/>
  <c r="AO12" i="14"/>
  <c r="AL12" i="14"/>
  <c r="AI12" i="14"/>
  <c r="AF12" i="14"/>
  <c r="AC12" i="14"/>
  <c r="Z12" i="14"/>
  <c r="W12" i="14"/>
  <c r="T12" i="14"/>
  <c r="Q12" i="14"/>
  <c r="N12" i="14"/>
  <c r="EP11" i="14"/>
  <c r="EM11" i="14"/>
  <c r="EJ11" i="14"/>
  <c r="EG11" i="14"/>
  <c r="ED11" i="14"/>
  <c r="EA11" i="14"/>
  <c r="DX11" i="14"/>
  <c r="DU11" i="14"/>
  <c r="DR11" i="14"/>
  <c r="DO11" i="14"/>
  <c r="DL11" i="14"/>
  <c r="DI11" i="14"/>
  <c r="DF11" i="14"/>
  <c r="DC11" i="14"/>
  <c r="CZ11" i="14"/>
  <c r="CW11" i="14"/>
  <c r="CT11" i="14"/>
  <c r="CQ11" i="14"/>
  <c r="CN11" i="14"/>
  <c r="CK11" i="14"/>
  <c r="CH11" i="14"/>
  <c r="CE11" i="14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EP10" i="14"/>
  <c r="EM10" i="14"/>
  <c r="EJ10" i="14"/>
  <c r="EG10" i="14"/>
  <c r="ED10" i="14"/>
  <c r="EA10" i="14"/>
  <c r="DX10" i="14"/>
  <c r="DU10" i="14"/>
  <c r="DR10" i="14"/>
  <c r="DO10" i="14"/>
  <c r="DL10" i="14"/>
  <c r="DI10" i="14"/>
  <c r="DF10" i="14"/>
  <c r="DC10" i="14"/>
  <c r="CZ10" i="14"/>
  <c r="CW10" i="14"/>
  <c r="CT10" i="14"/>
  <c r="CQ10" i="14"/>
  <c r="CN10" i="14"/>
  <c r="CK10" i="14"/>
  <c r="CH10" i="14"/>
  <c r="CE10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EP9" i="14"/>
  <c r="EM9" i="14"/>
  <c r="EJ9" i="14"/>
  <c r="EG9" i="14"/>
  <c r="ED9" i="14"/>
  <c r="EA9" i="14"/>
  <c r="DX9" i="14"/>
  <c r="DU9" i="14"/>
  <c r="DR9" i="14"/>
  <c r="DO9" i="14"/>
  <c r="DL9" i="14"/>
  <c r="DI9" i="14"/>
  <c r="DF9" i="14"/>
  <c r="DC9" i="14"/>
  <c r="CZ9" i="14"/>
  <c r="CW9" i="14"/>
  <c r="CT9" i="14"/>
  <c r="CQ9" i="14"/>
  <c r="CN9" i="14"/>
  <c r="CK9" i="14"/>
  <c r="CH9" i="14"/>
  <c r="CE9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EP8" i="14"/>
  <c r="EM8" i="14"/>
  <c r="EJ8" i="14"/>
  <c r="EG8" i="14"/>
  <c r="ED8" i="14"/>
  <c r="EA8" i="14"/>
  <c r="DX8" i="14"/>
  <c r="DU8" i="14"/>
  <c r="DR8" i="14"/>
  <c r="DO8" i="14"/>
  <c r="DL8" i="14"/>
  <c r="DI8" i="14"/>
  <c r="DF8" i="14"/>
  <c r="DC8" i="14"/>
  <c r="CZ8" i="14"/>
  <c r="CW8" i="14"/>
  <c r="CT8" i="14"/>
  <c r="CQ8" i="14"/>
  <c r="CN8" i="14"/>
  <c r="CK8" i="14"/>
  <c r="CH8" i="14"/>
  <c r="CE8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16" i="14"/>
  <c r="K15" i="14"/>
  <c r="K14" i="14"/>
  <c r="K13" i="14"/>
  <c r="K12" i="14"/>
  <c r="K11" i="14"/>
  <c r="K10" i="14"/>
  <c r="K9" i="14"/>
  <c r="K8" i="14"/>
  <c r="H16" i="14"/>
  <c r="H15" i="14"/>
  <c r="H14" i="14"/>
  <c r="H13" i="14"/>
  <c r="H12" i="14"/>
  <c r="H11" i="14"/>
  <c r="H10" i="14"/>
  <c r="H9" i="14"/>
  <c r="H8" i="14"/>
  <c r="U17" i="14" l="1"/>
  <c r="AG17" i="14"/>
  <c r="AM17" i="14"/>
  <c r="CN17" i="14"/>
  <c r="L17" i="14"/>
  <c r="R17" i="14"/>
  <c r="DI17" i="14"/>
  <c r="AH17" i="14"/>
  <c r="AN17" i="14"/>
  <c r="AT17" i="14"/>
  <c r="AZ17" i="14"/>
  <c r="DF17" i="14"/>
  <c r="M17" i="14"/>
  <c r="S17" i="14"/>
  <c r="T17" i="14" s="1"/>
  <c r="Y17" i="14"/>
  <c r="DT17" i="14"/>
  <c r="G17" i="14"/>
  <c r="H17" i="14" s="1"/>
  <c r="V17" i="14"/>
  <c r="FJ17" i="14" l="1"/>
  <c r="AI17" i="14"/>
  <c r="Z17" i="14"/>
  <c r="W17" i="14"/>
  <c r="N17" i="14"/>
  <c r="DS17" i="14"/>
  <c r="DX17" i="14" s="1"/>
  <c r="FI17" i="14" l="1"/>
  <c r="E16" i="14"/>
  <c r="E9" i="14"/>
  <c r="E10" i="14"/>
  <c r="E11" i="14"/>
  <c r="E12" i="14"/>
  <c r="E13" i="14"/>
  <c r="E14" i="14"/>
  <c r="E15" i="14"/>
  <c r="E8" i="14"/>
  <c r="Z15" i="2" l="1"/>
  <c r="AC15" i="2"/>
  <c r="AR12" i="2" l="1"/>
  <c r="AU13" i="2"/>
  <c r="AU12" i="2"/>
  <c r="Q13" i="2"/>
  <c r="Q16" i="2"/>
  <c r="H15" i="2"/>
  <c r="AX19" i="2" l="1"/>
  <c r="I13" i="9" l="1"/>
  <c r="AL15" i="2" l="1"/>
  <c r="M10" i="4" l="1"/>
  <c r="AL16" i="2" l="1"/>
  <c r="AF19" i="2"/>
  <c r="AF20" i="2"/>
  <c r="AF15" i="2"/>
  <c r="K9" i="2"/>
  <c r="K12" i="2"/>
  <c r="K13" i="2"/>
  <c r="K15" i="2"/>
  <c r="K16" i="2"/>
  <c r="T9" i="2"/>
  <c r="T12" i="2"/>
  <c r="T15" i="2"/>
  <c r="T16" i="2"/>
  <c r="M7" i="4" l="1"/>
  <c r="E9" i="2"/>
  <c r="E12" i="2"/>
  <c r="E15" i="2"/>
  <c r="E18" i="2"/>
  <c r="E19" i="2"/>
  <c r="E20" i="2"/>
  <c r="E8" i="2"/>
  <c r="H9" i="2"/>
  <c r="H12" i="2"/>
  <c r="H14" i="2"/>
  <c r="H19" i="2"/>
  <c r="H20" i="2"/>
  <c r="H8" i="2"/>
  <c r="K20" i="2"/>
  <c r="K21" i="2"/>
  <c r="K8" i="2"/>
  <c r="N9" i="2"/>
  <c r="N12" i="2"/>
  <c r="N15" i="2"/>
  <c r="N19" i="2"/>
  <c r="N20" i="2"/>
  <c r="N8" i="2"/>
  <c r="Q9" i="2"/>
  <c r="Q12" i="2"/>
  <c r="Q15" i="2"/>
  <c r="Q19" i="2"/>
  <c r="Q20" i="2"/>
  <c r="Q8" i="2"/>
  <c r="T19" i="2"/>
  <c r="T20" i="2"/>
  <c r="T8" i="2"/>
  <c r="W9" i="2"/>
  <c r="W12" i="2"/>
  <c r="W19" i="2"/>
  <c r="W20" i="2"/>
  <c r="W8" i="2"/>
  <c r="Z9" i="2"/>
  <c r="Z12" i="2"/>
  <c r="Z19" i="2"/>
  <c r="Z20" i="2"/>
  <c r="Z8" i="2"/>
  <c r="AC9" i="2"/>
  <c r="AC12" i="2"/>
  <c r="AC19" i="2"/>
  <c r="AC20" i="2"/>
  <c r="AC8" i="2"/>
  <c r="AF9" i="2"/>
  <c r="AF12" i="2"/>
  <c r="AF8" i="2"/>
  <c r="AI9" i="2"/>
  <c r="AI12" i="2"/>
  <c r="AI15" i="2"/>
  <c r="AI19" i="2"/>
  <c r="AI20" i="2"/>
  <c r="AI8" i="2"/>
  <c r="AL9" i="2"/>
  <c r="AL13" i="2"/>
  <c r="AL19" i="2"/>
  <c r="AL20" i="2"/>
  <c r="AL8" i="2"/>
  <c r="AO20" i="2"/>
  <c r="AO19" i="2"/>
  <c r="AO15" i="2"/>
  <c r="AO12" i="2"/>
  <c r="AO9" i="2"/>
  <c r="AO8" i="2"/>
  <c r="AR9" i="2"/>
  <c r="AR13" i="2"/>
  <c r="AR15" i="2"/>
  <c r="AR16" i="2"/>
  <c r="AR19" i="2"/>
  <c r="AR20" i="2"/>
  <c r="AR8" i="2"/>
  <c r="AU9" i="2"/>
  <c r="AU15" i="2"/>
  <c r="AU16" i="2"/>
  <c r="AU19" i="2"/>
  <c r="AU20" i="2"/>
  <c r="AU8" i="2"/>
</calcChain>
</file>

<file path=xl/sharedStrings.xml><?xml version="1.0" encoding="utf-8"?>
<sst xmlns="http://schemas.openxmlformats.org/spreadsheetml/2006/main" count="972" uniqueCount="232">
  <si>
    <t>ГАУ  «Физкультурно-спортивный комплекс «Гумс»</t>
  </si>
  <si>
    <t>ГБУ «Физкультурно-спортивный комплекс «Шали»</t>
  </si>
  <si>
    <t>ГБУ ЧР «Спортивный комплекс  имени С.Г. Билимханова»</t>
  </si>
  <si>
    <t xml:space="preserve"> ГБУ  «Спорткомплекс  «Олимпийск»
</t>
  </si>
  <si>
    <t>ГБУ  «Спортивный комплекс  имени А.А.Кадырова»
 (Ахмат –Арена)</t>
  </si>
  <si>
    <t>ГАУ «Физкультурно-спортивный комплекс «Нарт»</t>
  </si>
  <si>
    <t>ГАУ «Физкультурно-спортивный комплекс «Орга»</t>
  </si>
  <si>
    <t>ГБУ «Физкультурно-спортивный комплекс «Сунжа»</t>
  </si>
  <si>
    <t>ГБУ «Спортивный комплекс имени Салмана Абуева»</t>
  </si>
  <si>
    <t>%</t>
  </si>
  <si>
    <t>Единиц</t>
  </si>
  <si>
    <t>Кв. м</t>
  </si>
  <si>
    <t>Ед.             измер.</t>
  </si>
  <si>
    <t>Единовременная пропускная способность игрового зала учреждения</t>
  </si>
  <si>
    <t>Единовременная пропускная способность футбольных полей</t>
  </si>
  <si>
    <t>Единовременная пропускная способность спортивных залов</t>
  </si>
  <si>
    <t>Площадь футбольных полей</t>
  </si>
  <si>
    <t>Площадь спортивных залов</t>
  </si>
  <si>
    <t>Количество спортивных сооружений</t>
  </si>
  <si>
    <t>Единовременная пропускная способность бассейнов (человек)</t>
  </si>
  <si>
    <t xml:space="preserve">Количество часов доступа </t>
  </si>
  <si>
    <t>человек</t>
  </si>
  <si>
    <t>часов</t>
  </si>
  <si>
    <t>ГБУ «Физкультурно-спортивный комплекс «Турпал»</t>
  </si>
  <si>
    <t>Результаты выполнения государственного задания по показателю  качества предоставленных услуг</t>
  </si>
  <si>
    <t>% выполнения</t>
  </si>
  <si>
    <t>Наименование показателей</t>
  </si>
  <si>
    <t>Таблица №2</t>
  </si>
  <si>
    <t>Таблица №3</t>
  </si>
  <si>
    <t>Таблица №4</t>
  </si>
  <si>
    <t>ГБУ «Физкультурно-спортивный комплекс «Терек»</t>
  </si>
  <si>
    <t>ГБУ «Спортивный комплекс «Богатырь»</t>
  </si>
  <si>
    <t xml:space="preserve">Уровень удовлетворенности пользователей качеством открытых спортивных сооружений </t>
  </si>
  <si>
    <t xml:space="preserve">Количество спортивных объединений (клубов, команд), пользующихся на регулярной основе спортивными сооружениями </t>
  </si>
  <si>
    <t>процент</t>
  </si>
  <si>
    <t xml:space="preserve">Площадь строений, нуждающихся в капитальном ремонте </t>
  </si>
  <si>
    <t>м2</t>
  </si>
  <si>
    <t xml:space="preserve">Доля строений, нуждающихся в капитальном ремонте </t>
  </si>
  <si>
    <t>Количество обоснованных жалоб на качество работы  учреждения (не более)</t>
  </si>
  <si>
    <t>еденица измерения  по ОКЕИ</t>
  </si>
  <si>
    <t>Наименование</t>
  </si>
  <si>
    <t>код</t>
  </si>
  <si>
    <t>Число лиц, прошедших спортивную подготовку на этапах спортивной подготовки</t>
  </si>
  <si>
    <t>единиа</t>
  </si>
  <si>
    <t>Процент</t>
  </si>
  <si>
    <t>Обеспечение доступа к открытым спортивным объектам для свободного пользования, Спортивный комплекс очная</t>
  </si>
  <si>
    <t>Единица</t>
  </si>
  <si>
    <t>Количество видов спорта, для занятия которыми обеспечивается доступ к спортивным сооружениям учреждения</t>
  </si>
  <si>
    <t>штука</t>
  </si>
  <si>
    <t xml:space="preserve">еденица измерения  по ОКЕИ  </t>
  </si>
  <si>
    <t>единиц</t>
  </si>
  <si>
    <t>Средние значения</t>
  </si>
  <si>
    <t>Площадь зеркала воды бассейнов</t>
  </si>
  <si>
    <t>Количество мероприятий</t>
  </si>
  <si>
    <t>№ п/п</t>
  </si>
  <si>
    <t xml:space="preserve">Организация и проведение официальных спортивных мероприятий, межмуниципальных </t>
  </si>
  <si>
    <t xml:space="preserve">Обеспечение доступа к открытым спортивным для свободного пользования </t>
  </si>
  <si>
    <t xml:space="preserve">Организация и проведение официальных спортивных мероприятий, муниципальных </t>
  </si>
  <si>
    <t>Таблица №6</t>
  </si>
  <si>
    <t>Доля жителей Чеченской Республики, выполнивших нормативы Всероссийского физкультурного комплекса "Готов к труду и обороне" ГТО в общей численности населения принявших участие в сдаче нормативов Всероссийского физкультурно-спортивного комплекса ГТО</t>
  </si>
  <si>
    <t>из них учащихся и студентов</t>
  </si>
  <si>
    <t>средние значение</t>
  </si>
  <si>
    <t>Таблица №7</t>
  </si>
  <si>
    <t>Результаты выполнения государственного задания по показателю характеризующему объем государственной услуги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</si>
  <si>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</t>
  </si>
  <si>
    <t xml:space="preserve">ГАУ «Физкультурно-спортивный комплекс «Баш-Лам»
</t>
  </si>
  <si>
    <t>ГБУ «Физкультурно-спортивный комплекс «Ахмат клуб»</t>
  </si>
  <si>
    <t xml:space="preserve">Первое место </t>
  </si>
  <si>
    <t>ГБУ ДО «РЦ ДЮСШ Минспорта ЧР»</t>
  </si>
  <si>
    <t xml:space="preserve">ГБУ ДОЛОВЗ «Ламан Аз» </t>
  </si>
  <si>
    <t>ГБУ ДО «РДЮСШ по спортивной борьбе»</t>
  </si>
  <si>
    <t>второе место</t>
  </si>
  <si>
    <t>ГБУ ДО «Курчалоевская ДЮСШ Курчалоевского района»</t>
  </si>
  <si>
    <t>ГБУ ДО «Алхан-Калинская ДЮСШ»</t>
  </si>
  <si>
    <t xml:space="preserve"> </t>
  </si>
  <si>
    <t>ГБУ ДО «РДЮСШ им. Дэги Багаева»</t>
  </si>
  <si>
    <t>третье место</t>
  </si>
  <si>
    <t xml:space="preserve">начальный этап </t>
  </si>
  <si>
    <t>тренировочный этап</t>
  </si>
  <si>
    <t>Тхэквондо</t>
  </si>
  <si>
    <t>Спортивная борьба</t>
  </si>
  <si>
    <t>Дзюдо</t>
  </si>
  <si>
    <t>Проведение тестирования выполнения нормативов испытаний (тестов) комплекса ГТО</t>
  </si>
  <si>
    <t xml:space="preserve">"Обеспечение доступа к спортивным объектам для свободного пользования" </t>
  </si>
  <si>
    <t>Бокс</t>
  </si>
  <si>
    <t>Этап совершенствования спортивного мастерства</t>
  </si>
  <si>
    <t>Футбол</t>
  </si>
  <si>
    <t>Волейбол</t>
  </si>
  <si>
    <t>Тяжелая атлетика</t>
  </si>
  <si>
    <t>10. Количество учащихся бесплатных объединений , в том числе</t>
  </si>
  <si>
    <t>2. Доля лиц, проходящих спортивную подготовку на этапе начальной подготовки переведенных на следующий год обучения  на этапе начальной подготовки</t>
  </si>
  <si>
    <t>3. Доля лиц, проходящих спортивную подготовку на этапе начальной подготовки и зачисленных на тренировочный этап (этап спортивной специализации)</t>
  </si>
  <si>
    <t xml:space="preserve">4. Доля лиц, проходящих спортивную подготовку на тренировочном этапе переведенных на следующий год обучения  на тренировочном этапе </t>
  </si>
  <si>
    <t>5. Доля лиц, проходящих спортивную подготовку на тренировочном этапе переведенных на этап совершенствования спортивного мастерства</t>
  </si>
  <si>
    <t>6. 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</si>
  <si>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7. 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</si>
  <si>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>8. Доля лиц, проходящих спортивную подготовку на этапе высшего спортивного мастерства переведенных на следующий год обучения на этап высшего спортивного мастерства</t>
  </si>
  <si>
    <t>9. Доля лиц, проходящих спортивную подготовку на этапе высшего спортивного мастерства</t>
  </si>
  <si>
    <t>Показатели, характеризующие качество государственной услуги (работы)</t>
  </si>
  <si>
    <t>Баскетбол</t>
  </si>
  <si>
    <t>Ээтап высшего спортивного мастерства</t>
  </si>
  <si>
    <t>Хоккей</t>
  </si>
  <si>
    <t>Каратэ</t>
  </si>
  <si>
    <t>Легкая атлетика</t>
  </si>
  <si>
    <t>Шахматы</t>
  </si>
  <si>
    <t>Шашки</t>
  </si>
  <si>
    <t xml:space="preserve"> Рукопашный бой</t>
  </si>
  <si>
    <t>Самбо</t>
  </si>
  <si>
    <t>Тайский бокс</t>
  </si>
  <si>
    <t>Кикбоксинг</t>
  </si>
  <si>
    <t>Пауэрлифтинг</t>
  </si>
  <si>
    <t>Организация спортивной подготовки на спортивно-оздоровительном этапе</t>
  </si>
  <si>
    <t>Ушу</t>
  </si>
  <si>
    <t>Джиу-джитсу</t>
  </si>
  <si>
    <t>Борьба на поясах</t>
  </si>
  <si>
    <t>Киокусинкай</t>
  </si>
  <si>
    <t>Армспорт</t>
  </si>
  <si>
    <t>Гиревой спорт</t>
  </si>
  <si>
    <t>Настольный теннис</t>
  </si>
  <si>
    <t xml:space="preserve"> Таблица №1</t>
  </si>
  <si>
    <t>Государственное бюджетное учреждение   "Спортивная школа  № 2 г. Аргун"</t>
  </si>
  <si>
    <t>Государственное бюджетное учреждение   "Спортивная школа  вольной борьбы г. Аргун"</t>
  </si>
  <si>
    <t>Государственное бюджетное учреждение "Республикаская спортивная школа олимпийского резерва по боксу"</t>
  </si>
  <si>
    <t>Государственное бюджетное учреждение "Спортивная школа №1 Ачхой-Мартановского района"</t>
  </si>
  <si>
    <t>Государственное бюджетное учреждение "Спортивная школа имени Турпал-Али Кукаева"</t>
  </si>
  <si>
    <t>Государственное бюджетное учреждение "Горячеисточненская спортивная школа по мини-футболу Грозненского района"</t>
  </si>
  <si>
    <t>Государственное бюджетное учреждение "Спортивная школа Веденского района"</t>
  </si>
  <si>
    <t>Государственное бюджетное учреждение "Спортивная школа имнени Уматгирея Тавбулатова"</t>
  </si>
  <si>
    <t>Государственное бюджетное учреждение "Ново-Центороевская спортивная школа Грозненского района"</t>
  </si>
  <si>
    <t>Государственное бюджетное учреждение "Пригородненская специализированная спортивная школа вольной борьбы имени Алхазура Ильясова"</t>
  </si>
  <si>
    <t>Государственное бюджетное учреждение "Пролетарская спортивная школа имени Адлана Вараева"</t>
  </si>
  <si>
    <t>Государственное бюджетное учреждение "Старо-Атагинская спортивная школа Грозненского района"</t>
  </si>
  <si>
    <t>Государственное бюджетное учреждение "Спортивная Школа Стадион г. Гудермеса Гудермесского района"</t>
  </si>
  <si>
    <t>Государственное бюджетное учреждение "Спортивная школа Гудермесского района"</t>
  </si>
  <si>
    <t>Государственное бюджетное учреждение "Спортивная школа Итум-Калинского района"</t>
  </si>
  <si>
    <t>Государственное бюджетное учреждение "Спортивная школа №1 Надтеречного  района"</t>
  </si>
  <si>
    <t>Государственное бюджетное учреждение "Спортивная школа №2 Надтеречного района"</t>
  </si>
  <si>
    <t>Государственное бюджетное учреждение "Алпатовская спортивная школа"</t>
  </si>
  <si>
    <t>Государственное бюджетное учреждение "Наурская спортивная школа"</t>
  </si>
  <si>
    <t>Государственное бюджетное учреждение "Наурская спортивная школа греко-римской борьбы им. Ислама Дугучиева"</t>
  </si>
  <si>
    <t>Государственное бюджетное учреждение "Спортивная школа № 1 Ножай-Юртовского района"</t>
  </si>
  <si>
    <t>Государственное бюджетное учреждение "Спортивная школа № 2 Ножай-Юртовского муниципального района"</t>
  </si>
  <si>
    <t>Государственное бюджетное учреждение "Спортивная школа Сунженского муниципального района"</t>
  </si>
  <si>
    <t>Государственное бюджетное учреждение "Республикаская спортивная школа тяжелой атлетики"</t>
  </si>
  <si>
    <t>Государственное бюджетное учреждение "Спортивная школа №2 Урус-Мартановского района"</t>
  </si>
  <si>
    <t>Государственное бюджетное учреждение "Гехинская СШ Урус-Мартановского района"</t>
  </si>
  <si>
    <t>Государственное бюджетное учреждение "Спортивная школа № 1 Урус-Мартановского района"</t>
  </si>
  <si>
    <t>Государственное бюджетное учреждение "Автуринская спортивная школа Шалинского района"</t>
  </si>
  <si>
    <t>Государственное бюджетное учреждение "Республиканская спортивная школа олимпийского резерва по дзюдо"</t>
  </si>
  <si>
    <t>Государственное бюджетное учреждение "Спортивная школа Шалинского района"</t>
  </si>
  <si>
    <t>Государственное бюджетное учреждение   "Спортивная школа с. Герменчук Шалинского района"</t>
  </si>
  <si>
    <t>Государственное бюджетное учреждение "Спортивная школа Шаройского муниципального района"</t>
  </si>
  <si>
    <t>Государственное бюджетное учреждение "Спортивная школа Шатойского муниципального района"</t>
  </si>
  <si>
    <t>Государственное бюджетное учреждение "Спортивная школа № 1 Шелковского района"</t>
  </si>
  <si>
    <t>Государственное бюджетное учреждение "Спортивная школа № 2 Шелковского района"</t>
  </si>
  <si>
    <t>Государственное бюджетное учреждение "Республиканская СШ имени Дэги Багаева"</t>
  </si>
  <si>
    <t>Государственное бюджетное учреждение "Республиканская спортивная школа по спортивной борьбе"</t>
  </si>
  <si>
    <t>Государственное бюджетное учреждение Республиканская спортивная школа №1</t>
  </si>
  <si>
    <t>Государственное бюджетное учреждение "Спортивная школа "Вольная борьба" г. Грозного"</t>
  </si>
  <si>
    <t>Государственное бюджетное учреждение "Спортивная школа "Самбо и Дзюдо" г. Грозного"</t>
  </si>
  <si>
    <t>Государственное бюджетное учреждение "Республиканская спортивная школа "Шахматы и шашки"</t>
  </si>
  <si>
    <t>Государственное бюджетное учреждение "Республикаская спортивная школа волейбола"</t>
  </si>
  <si>
    <t>Государственное бюджетное учреждение "Республикаская спортивная школа тхэквондо"</t>
  </si>
  <si>
    <t>Государственное бюджетное учреждение "Республикаская спортивная школа спортивной борьбы"</t>
  </si>
  <si>
    <t>Государственное бюджетное учреждение "Республикаская спортивная школа футбола"</t>
  </si>
  <si>
    <t>Государственное бюджетное учреждение "Спортивная школа "Богатырь" г. Грозного"</t>
  </si>
  <si>
    <t>Государственное бюджетное учреждение "Республиканский центр спортивных школ"</t>
  </si>
  <si>
    <t>Спортивная подготовка по спорту слепых</t>
  </si>
  <si>
    <t>Велоспорт-тандем - шоссе</t>
  </si>
  <si>
    <t>Баскетбол на колясках</t>
  </si>
  <si>
    <t>Футбол ампутантов</t>
  </si>
  <si>
    <t>Греко-римская борьба</t>
  </si>
  <si>
    <t>Вольная борьба</t>
  </si>
  <si>
    <t>Спортивная подготовка по спорту лиц с поражением ОДА</t>
  </si>
  <si>
    <t>Спортивная подготовка по спорту глухих</t>
  </si>
  <si>
    <t xml:space="preserve">Организация и обеспечение подготовки спортивного резерва </t>
  </si>
  <si>
    <t>Результаты выполнения государственного задания по показателю качества предоставленных работ</t>
  </si>
  <si>
    <t>Доля спортсменов зачисленных в состав сборных команд Российской Федерации</t>
  </si>
  <si>
    <t xml:space="preserve">Количество спортсменов </t>
  </si>
  <si>
    <t xml:space="preserve">Методическое обеспечение организаций осуществляющий спортивную подготовку </t>
  </si>
  <si>
    <t>Таблица №5</t>
  </si>
  <si>
    <t>Спортивная подготовка по олимпийским видам спорта, футбол Тренировочный этап, этап спортивной специализации</t>
  </si>
  <si>
    <t xml:space="preserve">Доля лиц, проходящих спортивную подготовку на тренировочном этапе переведенных на следующий год обучения  на тренировочном этапе </t>
  </si>
  <si>
    <t>Доля лиц, проходящих спортивную подготовку на тренировочном этапе переведенных на этап совершенствования спортивного мастерства</t>
  </si>
  <si>
    <t>Спортивная подготовка по олимпийским видам спорта, футбол Этап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</si>
  <si>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</si>
  <si>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</si>
  <si>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 xml:space="preserve">Количество мероприятий </t>
  </si>
  <si>
    <t>План на 2020 год</t>
  </si>
  <si>
    <r>
      <rPr>
        <sz val="11"/>
        <rFont val="Times New Roman"/>
        <family val="1"/>
        <charset val="204"/>
      </rPr>
      <t>8(938) 994-39-15</t>
    </r>
    <r>
      <rPr>
        <sz val="12"/>
        <rFont val="Times New Roman"/>
        <family val="1"/>
        <charset val="204"/>
      </rPr>
      <t>, ekotdelminsport@mail.ru</t>
    </r>
  </si>
  <si>
    <t>Единовременная пропускная способность теннисного корта</t>
  </si>
  <si>
    <t>Площадь теннисного корта</t>
  </si>
  <si>
    <t>Единовременная пропускная способность площадки " Готов к труду и обороне " (ГТО)</t>
  </si>
  <si>
    <t>Площадь площадок" Готов к труду и обороне"(ГТО)</t>
  </si>
  <si>
    <t>Уровень удовлетворенности пользователей качеством качеством открытых спортивных сооружений</t>
  </si>
  <si>
    <t>Единовременная пропускная способность площадки "Готов к труду и обороне "(ГТО)</t>
  </si>
  <si>
    <t>Площадь площадок "Готов к труду и обороне "(ГТО)</t>
  </si>
  <si>
    <t>Государственное бюджетное учреждение  спортивная школа       " Юниор "Грозненского района"</t>
  </si>
  <si>
    <t>Государственное бюджетное учреждение "Спортивная школа   олимпийского резерва "Авангард"Грозненского муниципального района"</t>
  </si>
  <si>
    <t>Государственное бюджетное учреждение "Ахмат-Юртовская  спортивная школа Курчалоевского района"</t>
  </si>
  <si>
    <t>Государственное бюджетное учреждение "Спортивная школа олимпийского резерва   Курчалоевского района"</t>
  </si>
  <si>
    <t>Государственное бюджетное учреждение "Спортивная школа по вольной борьбе Урус-Мартановского района"</t>
  </si>
  <si>
    <t>Спортивный туризм</t>
  </si>
  <si>
    <t>Организация спортивной подготовки на спортивновно-оздаровительном этапе</t>
  </si>
  <si>
    <t xml:space="preserve">Организация спортивной подготовки на спортивно-оздоровительном этапе </t>
  </si>
  <si>
    <t>ГАУ «Спортивно-оздоровительный центр «Ахмат»</t>
  </si>
  <si>
    <t xml:space="preserve">   </t>
  </si>
  <si>
    <t xml:space="preserve">Итого 27  </t>
  </si>
  <si>
    <t>Олимпийские виды спорта</t>
  </si>
  <si>
    <t xml:space="preserve">Не олимпийские виды спорта </t>
  </si>
  <si>
    <t>средние значения</t>
  </si>
  <si>
    <t>Факт на 2020г.</t>
  </si>
  <si>
    <t>Оценка соответствия фактически предоставленных республиканскими спортивными школами, подведомственных Министерству Чеченской Республики по физической культуре и спорту государственных услуг, утвержденными требованиями, за 1 квартал 2021 год.</t>
  </si>
  <si>
    <t>Государственное бюджетное учреждение   "Республиканская спортивная школа олимпийского резерва по дзюдо г. Аргун"</t>
  </si>
  <si>
    <t>План на 2021год</t>
  </si>
  <si>
    <t>Факт на 2021г.</t>
  </si>
  <si>
    <t>План на 2021 год</t>
  </si>
  <si>
    <t>Факт  на 2021г</t>
  </si>
  <si>
    <t>План на 2021г.</t>
  </si>
  <si>
    <t>Спортивная аэробика</t>
  </si>
  <si>
    <t>Смешанное единоборство (ММА)</t>
  </si>
  <si>
    <t>Государственное бюджетное учреждение "Спортивная школа олимпийского резерва по боксу "Чемпион"</t>
  </si>
  <si>
    <t>Мини-футбол</t>
  </si>
  <si>
    <t>Оценка соответствия фактически предоставленных государственными бюджетными и государственными автономными учреждениями,  подведомственными Министерству Чеченской Республики по физической культуре и спорту государственной работы "Обеспечение доступа к спортивным объектам для свободного пользования" утвержденным требованиям, за 3 квартал 2021 год.</t>
  </si>
  <si>
    <r>
      <t>Оценка соответствия фактически предоставленных государственное бюджетное учреждение "</t>
    </r>
    <r>
      <rPr>
        <b/>
        <sz val="14"/>
        <color theme="1"/>
        <rFont val="Times New Roman"/>
        <family val="1"/>
        <charset val="204"/>
      </rPr>
      <t>Республиканский центр спортивной подготовки имени А.А. Кадырова"</t>
    </r>
    <r>
      <rPr>
        <b/>
        <sz val="12"/>
        <color theme="1"/>
        <rFont val="Times New Roman"/>
        <family val="1"/>
        <charset val="204"/>
      </rPr>
      <t xml:space="preserve"> государственной работы "Подготовка членов олимпийских спортивных сборных команд Российской Федерации и их ближайшего резерва, по индивидуальным видам спорта" утвержденным требованиям  за 3 квартал  2021 год</t>
    </r>
  </si>
  <si>
    <r>
      <t xml:space="preserve">Оценка соответствия фактически выполненных государственным бюджетным учреждением  ГБУ </t>
    </r>
    <r>
      <rPr>
        <b/>
        <sz val="16"/>
        <color rgb="FF000000"/>
        <rFont val="Times New Roman"/>
        <family val="1"/>
        <charset val="204"/>
      </rPr>
      <t>«Республиканский шахматный клуб</t>
    </r>
    <r>
      <rPr>
        <b/>
        <sz val="14"/>
        <color rgb="FF000000"/>
        <rFont val="Times New Roman"/>
        <family val="1"/>
        <charset val="204"/>
      </rPr>
      <t>» государственных работ,  утвержденным требованиям, за 3 квартал  2021 год</t>
    </r>
  </si>
  <si>
    <t>Оценка соответствия фактически предоставленных государственным бюджетным  учреждением Государственное бюджетное учреждение "Спортивная школа по адаптивным видам спорта "Ламан Аз" государственных услуг, утвержденным требованиям за 3 квартал 2021 год.</t>
  </si>
  <si>
    <t>Оценка соответствия фактически выполненных государственным бюджетным  учреждением «Республиканский 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спорта» государственных работ  "Организация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(ГТО)",  "Обеспечение доступа к открытым спортивным объектам для свободного пользования ", утвержденным требованиям,  за 3 квартал 2021г.</t>
  </si>
  <si>
    <t>Оценка соответствия фактически предоставленных государственным автономным учреждением "Академия футбола «Рамзан"   государственных  услуг "Подготовка спортивного резерва для футбольных сборных команд Чеченской Республики" ,"Обеспечение доступа к спортивным объектам для свободного пользования" утвержденным требованиям, за 3 квартал 2021год.</t>
  </si>
  <si>
    <t xml:space="preserve">Исполнитель:  Хамаева Асет Рамазановна,Отдел экономического планирования </t>
  </si>
  <si>
    <t xml:space="preserve">Министерство  Чеченской Республики по физической культуре и спорту  </t>
  </si>
  <si>
    <t>Оценка соответствия фактически предоставленных государственными бюджетными и автономными учреждениями, подведомственными Министерству Чеченской Республики по физической культуре и  спорту государственных услуг (работ), утвержденным требованиям за III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</si>
</sst>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;[Red]#,##0.000"/>
    <numFmt numFmtId="166" formatCode="0;[Red]0"/>
    <numFmt numFmtId="167" formatCode="0.00;[Red]0.00"/>
    <numFmt numFmtId="168" formatCode="#,##0\ _₽;[Red]#,##0\ _₽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6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6">
    <xf numFmtId="0" fontId="0" fillId="0" borderId="0" xfId="0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6" fillId="0" borderId="0" xfId="1" applyFont="1" applyBorder="1"/>
    <xf numFmtId="0" fontId="6" fillId="0" borderId="0" xfId="1" applyFont="1"/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7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7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/>
    <xf numFmtId="0" fontId="6" fillId="0" borderId="7" xfId="1" applyFont="1" applyBorder="1"/>
    <xf numFmtId="0" fontId="8" fillId="0" borderId="7" xfId="1" applyFont="1" applyBorder="1" applyAlignment="1">
      <alignment horizont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2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6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7" xfId="1" applyFont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16" fillId="0" borderId="0" xfId="0" applyFont="1" applyFill="1"/>
    <xf numFmtId="1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0" borderId="3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/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/>
    <xf numFmtId="3" fontId="15" fillId="2" borderId="1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5" fillId="2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18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2" xfId="0" applyNumberFormat="1" applyFont="1" applyFill="1" applyBorder="1"/>
    <xf numFmtId="3" fontId="15" fillId="0" borderId="2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vertical="center" wrapText="1"/>
    </xf>
    <xf numFmtId="0" fontId="0" fillId="0" borderId="3" xfId="0" applyFill="1" applyBorder="1"/>
    <xf numFmtId="0" fontId="16" fillId="3" borderId="1" xfId="0" applyFont="1" applyFill="1" applyBorder="1"/>
    <xf numFmtId="0" fontId="16" fillId="3" borderId="0" xfId="0" applyFont="1" applyFill="1"/>
    <xf numFmtId="0" fontId="20" fillId="0" borderId="1" xfId="0" applyFont="1" applyFill="1" applyBorder="1" applyAlignment="1">
      <alignment horizontal="left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164" fontId="22" fillId="0" borderId="1" xfId="0" applyNumberFormat="1" applyFont="1" applyFill="1" applyBorder="1"/>
    <xf numFmtId="0" fontId="21" fillId="0" borderId="0" xfId="0" applyFont="1" applyFill="1"/>
    <xf numFmtId="166" fontId="16" fillId="3" borderId="1" xfId="0" applyNumberFormat="1" applyFont="1" applyFill="1" applyBorder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9" fontId="15" fillId="0" borderId="1" xfId="0" applyNumberFormat="1" applyFont="1" applyFill="1" applyBorder="1"/>
    <xf numFmtId="164" fontId="20" fillId="0" borderId="1" xfId="0" applyNumberFormat="1" applyFont="1" applyFill="1" applyBorder="1"/>
    <xf numFmtId="0" fontId="24" fillId="0" borderId="1" xfId="0" applyFont="1" applyFill="1" applyBorder="1"/>
    <xf numFmtId="0" fontId="24" fillId="0" borderId="4" xfId="0" applyFont="1" applyFill="1" applyBorder="1"/>
    <xf numFmtId="2" fontId="23" fillId="3" borderId="5" xfId="0" applyNumberFormat="1" applyFont="1" applyFill="1" applyBorder="1" applyAlignment="1">
      <alignment vertical="center" wrapText="1"/>
    </xf>
    <xf numFmtId="166" fontId="24" fillId="3" borderId="1" xfId="0" applyNumberFormat="1" applyFont="1" applyFill="1" applyBorder="1"/>
    <xf numFmtId="164" fontId="23" fillId="3" borderId="1" xfId="0" applyNumberFormat="1" applyFont="1" applyFill="1" applyBorder="1"/>
    <xf numFmtId="0" fontId="24" fillId="3" borderId="0" xfId="0" applyFont="1" applyFill="1"/>
    <xf numFmtId="2" fontId="25" fillId="4" borderId="5" xfId="0" applyNumberFormat="1" applyFont="1" applyFill="1" applyBorder="1" applyAlignment="1">
      <alignment vertical="center" wrapText="1"/>
    </xf>
    <xf numFmtId="166" fontId="27" fillId="4" borderId="1" xfId="0" applyNumberFormat="1" applyFont="1" applyFill="1" applyBorder="1"/>
    <xf numFmtId="0" fontId="27" fillId="4" borderId="1" xfId="0" applyFont="1" applyFill="1" applyBorder="1"/>
    <xf numFmtId="168" fontId="27" fillId="4" borderId="1" xfId="0" applyNumberFormat="1" applyFont="1" applyFill="1" applyBorder="1"/>
    <xf numFmtId="0" fontId="27" fillId="4" borderId="0" xfId="0" applyFont="1" applyFill="1"/>
    <xf numFmtId="2" fontId="26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/>
    <xf numFmtId="0" fontId="28" fillId="3" borderId="1" xfId="0" applyFont="1" applyFill="1" applyBorder="1"/>
    <xf numFmtId="0" fontId="28" fillId="0" borderId="4" xfId="0" applyFont="1" applyFill="1" applyBorder="1"/>
    <xf numFmtId="0" fontId="28" fillId="0" borderId="1" xfId="0" applyFont="1" applyFill="1" applyBorder="1"/>
    <xf numFmtId="0" fontId="23" fillId="5" borderId="0" xfId="0" applyFont="1" applyFill="1" applyBorder="1" applyAlignment="1">
      <alignment horizontal="right" wrapText="1"/>
    </xf>
    <xf numFmtId="2" fontId="26" fillId="5" borderId="1" xfId="0" applyNumberFormat="1" applyFont="1" applyFill="1" applyBorder="1" applyAlignment="1">
      <alignment vertical="center" wrapText="1"/>
    </xf>
    <xf numFmtId="0" fontId="24" fillId="5" borderId="4" xfId="0" applyFont="1" applyFill="1" applyBorder="1"/>
    <xf numFmtId="0" fontId="24" fillId="5" borderId="1" xfId="0" applyFont="1" applyFill="1" applyBorder="1"/>
    <xf numFmtId="9" fontId="23" fillId="5" borderId="1" xfId="0" applyNumberFormat="1" applyFont="1" applyFill="1" applyBorder="1"/>
    <xf numFmtId="164" fontId="23" fillId="5" borderId="1" xfId="0" applyNumberFormat="1" applyFont="1" applyFill="1" applyBorder="1"/>
    <xf numFmtId="0" fontId="24" fillId="5" borderId="0" xfId="0" applyFont="1" applyFill="1"/>
    <xf numFmtId="0" fontId="23" fillId="5" borderId="0" xfId="0" applyFont="1" applyFill="1" applyBorder="1" applyAlignment="1">
      <alignment horizontal="right" vertical="top" wrapText="1"/>
    </xf>
    <xf numFmtId="164" fontId="25" fillId="5" borderId="1" xfId="0" applyNumberFormat="1" applyFont="1" applyFill="1" applyBorder="1"/>
    <xf numFmtId="0" fontId="24" fillId="5" borderId="7" xfId="0" applyFont="1" applyFill="1" applyBorder="1" applyAlignment="1">
      <alignment horizontal="right" vertical="top" wrapText="1"/>
    </xf>
    <xf numFmtId="0" fontId="24" fillId="5" borderId="0" xfId="0" applyFont="1" applyFill="1" applyAlignment="1">
      <alignment horizontal="right" vertical="top"/>
    </xf>
    <xf numFmtId="0" fontId="15" fillId="5" borderId="9" xfId="0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center" wrapText="1"/>
    </xf>
    <xf numFmtId="0" fontId="16" fillId="5" borderId="4" xfId="0" applyFont="1" applyFill="1" applyBorder="1"/>
    <xf numFmtId="0" fontId="16" fillId="5" borderId="1" xfId="0" applyFont="1" applyFill="1" applyBorder="1"/>
    <xf numFmtId="9" fontId="15" fillId="5" borderId="1" xfId="0" applyNumberFormat="1" applyFont="1" applyFill="1" applyBorder="1"/>
    <xf numFmtId="164" fontId="20" fillId="5" borderId="1" xfId="0" applyNumberFormat="1" applyFont="1" applyFill="1" applyBorder="1"/>
    <xf numFmtId="164" fontId="15" fillId="5" borderId="1" xfId="0" applyNumberFormat="1" applyFont="1" applyFill="1" applyBorder="1"/>
    <xf numFmtId="0" fontId="16" fillId="5" borderId="0" xfId="0" applyFont="1" applyFill="1"/>
    <xf numFmtId="0" fontId="23" fillId="5" borderId="9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4" fillId="0" borderId="0" xfId="0" applyFont="1" applyFill="1"/>
    <xf numFmtId="0" fontId="29" fillId="0" borderId="0" xfId="0" applyFont="1" applyFill="1" applyAlignment="1">
      <alignment vertical="center" wrapText="1"/>
    </xf>
    <xf numFmtId="0" fontId="23" fillId="5" borderId="1" xfId="0" applyFont="1" applyFill="1" applyBorder="1" applyAlignment="1">
      <alignment horizontal="right" vertical="top" wrapText="1"/>
    </xf>
    <xf numFmtId="0" fontId="0" fillId="5" borderId="1" xfId="0" applyFill="1" applyBorder="1"/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9" fontId="23" fillId="3" borderId="1" xfId="0" applyNumberFormat="1" applyFont="1" applyFill="1" applyBorder="1"/>
    <xf numFmtId="168" fontId="27" fillId="3" borderId="1" xfId="0" applyNumberFormat="1" applyFont="1" applyFill="1" applyBorder="1"/>
    <xf numFmtId="0" fontId="24" fillId="5" borderId="0" xfId="0" applyFont="1" applyFill="1" applyAlignment="1">
      <alignment horizontal="right"/>
    </xf>
    <xf numFmtId="2" fontId="23" fillId="5" borderId="1" xfId="0" applyNumberFormat="1" applyFont="1" applyFill="1" applyBorder="1" applyAlignment="1">
      <alignment vertical="center" wrapText="1"/>
    </xf>
    <xf numFmtId="168" fontId="27" fillId="5" borderId="1" xfId="0" applyNumberFormat="1" applyFont="1" applyFill="1" applyBorder="1"/>
    <xf numFmtId="0" fontId="0" fillId="5" borderId="0" xfId="0" applyFill="1"/>
    <xf numFmtId="168" fontId="33" fillId="0" borderId="1" xfId="0" applyNumberFormat="1" applyFont="1" applyFill="1" applyBorder="1"/>
    <xf numFmtId="9" fontId="15" fillId="3" borderId="1" xfId="0" applyNumberFormat="1" applyFont="1" applyFill="1" applyBorder="1"/>
    <xf numFmtId="9" fontId="23" fillId="4" borderId="1" xfId="0" applyNumberFormat="1" applyFont="1" applyFill="1" applyBorder="1"/>
    <xf numFmtId="0" fontId="24" fillId="0" borderId="7" xfId="0" applyFont="1" applyFill="1" applyBorder="1"/>
    <xf numFmtId="0" fontId="24" fillId="0" borderId="3" xfId="0" applyFont="1" applyFill="1" applyBorder="1"/>
    <xf numFmtId="168" fontId="33" fillId="0" borderId="3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164" fontId="20" fillId="0" borderId="4" xfId="0" applyNumberFormat="1" applyFont="1" applyFill="1" applyBorder="1"/>
    <xf numFmtId="168" fontId="33" fillId="0" borderId="4" xfId="0" applyNumberFormat="1" applyFont="1" applyFill="1" applyBorder="1"/>
    <xf numFmtId="0" fontId="24" fillId="5" borderId="1" xfId="0" applyFont="1" applyFill="1" applyBorder="1" applyAlignment="1">
      <alignment horizontal="right" vertical="top" wrapText="1"/>
    </xf>
    <xf numFmtId="0" fontId="16" fillId="3" borderId="4" xfId="0" applyFont="1" applyFill="1" applyBorder="1"/>
    <xf numFmtId="2" fontId="15" fillId="3" borderId="1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13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right" vertical="top" wrapText="1"/>
    </xf>
    <xf numFmtId="2" fontId="15" fillId="5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2" fontId="23" fillId="0" borderId="5" xfId="0" applyNumberFormat="1" applyFont="1" applyFill="1" applyBorder="1" applyAlignment="1">
      <alignment wrapText="1"/>
    </xf>
    <xf numFmtId="0" fontId="24" fillId="0" borderId="1" xfId="0" applyFont="1" applyFill="1" applyBorder="1" applyAlignment="1"/>
    <xf numFmtId="0" fontId="23" fillId="0" borderId="0" xfId="0" applyFont="1" applyFill="1" applyAlignment="1"/>
    <xf numFmtId="1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/>
    <xf numFmtId="0" fontId="34" fillId="4" borderId="1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32" fillId="0" borderId="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 horizont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E41" sqref="E41"/>
    </sheetView>
  </sheetViews>
  <sheetFormatPr defaultRowHeight="15.75" x14ac:dyDescent="0.25"/>
  <cols>
    <col min="1" max="1" width="116.28515625" style="10" customWidth="1"/>
    <col min="2" max="7" width="9.140625" style="9"/>
    <col min="8" max="256" width="9.140625" style="10"/>
    <col min="257" max="257" width="94.140625" style="10" customWidth="1"/>
    <col min="258" max="512" width="9.140625" style="10"/>
    <col min="513" max="513" width="94.140625" style="10" customWidth="1"/>
    <col min="514" max="768" width="9.140625" style="10"/>
    <col min="769" max="769" width="94.140625" style="10" customWidth="1"/>
    <col min="770" max="1024" width="9.140625" style="10"/>
    <col min="1025" max="1025" width="94.140625" style="10" customWidth="1"/>
    <col min="1026" max="1280" width="9.140625" style="10"/>
    <col min="1281" max="1281" width="94.140625" style="10" customWidth="1"/>
    <col min="1282" max="1536" width="9.140625" style="10"/>
    <col min="1537" max="1537" width="94.140625" style="10" customWidth="1"/>
    <col min="1538" max="1792" width="9.140625" style="10"/>
    <col min="1793" max="1793" width="94.140625" style="10" customWidth="1"/>
    <col min="1794" max="2048" width="9.140625" style="10"/>
    <col min="2049" max="2049" width="94.140625" style="10" customWidth="1"/>
    <col min="2050" max="2304" width="9.140625" style="10"/>
    <col min="2305" max="2305" width="94.140625" style="10" customWidth="1"/>
    <col min="2306" max="2560" width="9.140625" style="10"/>
    <col min="2561" max="2561" width="94.140625" style="10" customWidth="1"/>
    <col min="2562" max="2816" width="9.140625" style="10"/>
    <col min="2817" max="2817" width="94.140625" style="10" customWidth="1"/>
    <col min="2818" max="3072" width="9.140625" style="10"/>
    <col min="3073" max="3073" width="94.140625" style="10" customWidth="1"/>
    <col min="3074" max="3328" width="9.140625" style="10"/>
    <col min="3329" max="3329" width="94.140625" style="10" customWidth="1"/>
    <col min="3330" max="3584" width="9.140625" style="10"/>
    <col min="3585" max="3585" width="94.140625" style="10" customWidth="1"/>
    <col min="3586" max="3840" width="9.140625" style="10"/>
    <col min="3841" max="3841" width="94.140625" style="10" customWidth="1"/>
    <col min="3842" max="4096" width="9.140625" style="10"/>
    <col min="4097" max="4097" width="94.140625" style="10" customWidth="1"/>
    <col min="4098" max="4352" width="9.140625" style="10"/>
    <col min="4353" max="4353" width="94.140625" style="10" customWidth="1"/>
    <col min="4354" max="4608" width="9.140625" style="10"/>
    <col min="4609" max="4609" width="94.140625" style="10" customWidth="1"/>
    <col min="4610" max="4864" width="9.140625" style="10"/>
    <col min="4865" max="4865" width="94.140625" style="10" customWidth="1"/>
    <col min="4866" max="5120" width="9.140625" style="10"/>
    <col min="5121" max="5121" width="94.140625" style="10" customWidth="1"/>
    <col min="5122" max="5376" width="9.140625" style="10"/>
    <col min="5377" max="5377" width="94.140625" style="10" customWidth="1"/>
    <col min="5378" max="5632" width="9.140625" style="10"/>
    <col min="5633" max="5633" width="94.140625" style="10" customWidth="1"/>
    <col min="5634" max="5888" width="9.140625" style="10"/>
    <col min="5889" max="5889" width="94.140625" style="10" customWidth="1"/>
    <col min="5890" max="6144" width="9.140625" style="10"/>
    <col min="6145" max="6145" width="94.140625" style="10" customWidth="1"/>
    <col min="6146" max="6400" width="9.140625" style="10"/>
    <col min="6401" max="6401" width="94.140625" style="10" customWidth="1"/>
    <col min="6402" max="6656" width="9.140625" style="10"/>
    <col min="6657" max="6657" width="94.140625" style="10" customWidth="1"/>
    <col min="6658" max="6912" width="9.140625" style="10"/>
    <col min="6913" max="6913" width="94.140625" style="10" customWidth="1"/>
    <col min="6914" max="7168" width="9.140625" style="10"/>
    <col min="7169" max="7169" width="94.140625" style="10" customWidth="1"/>
    <col min="7170" max="7424" width="9.140625" style="10"/>
    <col min="7425" max="7425" width="94.140625" style="10" customWidth="1"/>
    <col min="7426" max="7680" width="9.140625" style="10"/>
    <col min="7681" max="7681" width="94.140625" style="10" customWidth="1"/>
    <col min="7682" max="7936" width="9.140625" style="10"/>
    <col min="7937" max="7937" width="94.140625" style="10" customWidth="1"/>
    <col min="7938" max="8192" width="9.140625" style="10"/>
    <col min="8193" max="8193" width="94.140625" style="10" customWidth="1"/>
    <col min="8194" max="8448" width="9.140625" style="10"/>
    <col min="8449" max="8449" width="94.140625" style="10" customWidth="1"/>
    <col min="8450" max="8704" width="9.140625" style="10"/>
    <col min="8705" max="8705" width="94.140625" style="10" customWidth="1"/>
    <col min="8706" max="8960" width="9.140625" style="10"/>
    <col min="8961" max="8961" width="94.140625" style="10" customWidth="1"/>
    <col min="8962" max="9216" width="9.140625" style="10"/>
    <col min="9217" max="9217" width="94.140625" style="10" customWidth="1"/>
    <col min="9218" max="9472" width="9.140625" style="10"/>
    <col min="9473" max="9473" width="94.140625" style="10" customWidth="1"/>
    <col min="9474" max="9728" width="9.140625" style="10"/>
    <col min="9729" max="9729" width="94.140625" style="10" customWidth="1"/>
    <col min="9730" max="9984" width="9.140625" style="10"/>
    <col min="9985" max="9985" width="94.140625" style="10" customWidth="1"/>
    <col min="9986" max="10240" width="9.140625" style="10"/>
    <col min="10241" max="10241" width="94.140625" style="10" customWidth="1"/>
    <col min="10242" max="10496" width="9.140625" style="10"/>
    <col min="10497" max="10497" width="94.140625" style="10" customWidth="1"/>
    <col min="10498" max="10752" width="9.140625" style="10"/>
    <col min="10753" max="10753" width="94.140625" style="10" customWidth="1"/>
    <col min="10754" max="11008" width="9.140625" style="10"/>
    <col min="11009" max="11009" width="94.140625" style="10" customWidth="1"/>
    <col min="11010" max="11264" width="9.140625" style="10"/>
    <col min="11265" max="11265" width="94.140625" style="10" customWidth="1"/>
    <col min="11266" max="11520" width="9.140625" style="10"/>
    <col min="11521" max="11521" width="94.140625" style="10" customWidth="1"/>
    <col min="11522" max="11776" width="9.140625" style="10"/>
    <col min="11777" max="11777" width="94.140625" style="10" customWidth="1"/>
    <col min="11778" max="12032" width="9.140625" style="10"/>
    <col min="12033" max="12033" width="94.140625" style="10" customWidth="1"/>
    <col min="12034" max="12288" width="9.140625" style="10"/>
    <col min="12289" max="12289" width="94.140625" style="10" customWidth="1"/>
    <col min="12290" max="12544" width="9.140625" style="10"/>
    <col min="12545" max="12545" width="94.140625" style="10" customWidth="1"/>
    <col min="12546" max="12800" width="9.140625" style="10"/>
    <col min="12801" max="12801" width="94.140625" style="10" customWidth="1"/>
    <col min="12802" max="13056" width="9.140625" style="10"/>
    <col min="13057" max="13057" width="94.140625" style="10" customWidth="1"/>
    <col min="13058" max="13312" width="9.140625" style="10"/>
    <col min="13313" max="13313" width="94.140625" style="10" customWidth="1"/>
    <col min="13314" max="13568" width="9.140625" style="10"/>
    <col min="13569" max="13569" width="94.140625" style="10" customWidth="1"/>
    <col min="13570" max="13824" width="9.140625" style="10"/>
    <col min="13825" max="13825" width="94.140625" style="10" customWidth="1"/>
    <col min="13826" max="14080" width="9.140625" style="10"/>
    <col min="14081" max="14081" width="94.140625" style="10" customWidth="1"/>
    <col min="14082" max="14336" width="9.140625" style="10"/>
    <col min="14337" max="14337" width="94.140625" style="10" customWidth="1"/>
    <col min="14338" max="14592" width="9.140625" style="10"/>
    <col min="14593" max="14593" width="94.140625" style="10" customWidth="1"/>
    <col min="14594" max="14848" width="9.140625" style="10"/>
    <col min="14849" max="14849" width="94.140625" style="10" customWidth="1"/>
    <col min="14850" max="15104" width="9.140625" style="10"/>
    <col min="15105" max="15105" width="94.140625" style="10" customWidth="1"/>
    <col min="15106" max="15360" width="9.140625" style="10"/>
    <col min="15361" max="15361" width="94.140625" style="10" customWidth="1"/>
    <col min="15362" max="15616" width="9.140625" style="10"/>
    <col min="15617" max="15617" width="94.140625" style="10" customWidth="1"/>
    <col min="15618" max="15872" width="9.140625" style="10"/>
    <col min="15873" max="15873" width="94.140625" style="10" customWidth="1"/>
    <col min="15874" max="16128" width="9.140625" style="10"/>
    <col min="16129" max="16129" width="94.140625" style="10" customWidth="1"/>
    <col min="16130" max="16384" width="9.140625" style="10"/>
  </cols>
  <sheetData>
    <row r="1" spans="1:10" s="1" customFormat="1" ht="18.75" x14ac:dyDescent="0.3">
      <c r="A1" s="6"/>
      <c r="C1" s="2"/>
      <c r="D1" s="3"/>
      <c r="E1" s="4"/>
      <c r="F1" s="5"/>
      <c r="G1" s="5"/>
      <c r="H1" s="5"/>
      <c r="I1" s="5"/>
      <c r="J1" s="5"/>
    </row>
    <row r="2" spans="1:10" s="1" customFormat="1" ht="18.75" x14ac:dyDescent="0.3">
      <c r="A2" s="7"/>
      <c r="C2" s="2"/>
      <c r="D2" s="3"/>
      <c r="E2" s="4"/>
      <c r="F2" s="5"/>
      <c r="G2" s="5"/>
      <c r="H2" s="5"/>
      <c r="I2" s="5"/>
      <c r="J2" s="5"/>
    </row>
    <row r="3" spans="1:10" x14ac:dyDescent="0.25">
      <c r="A3" s="8"/>
    </row>
    <row r="4" spans="1:10" x14ac:dyDescent="0.25">
      <c r="A4" s="11"/>
    </row>
    <row r="5" spans="1:10" ht="75" x14ac:dyDescent="0.25">
      <c r="A5" s="12" t="s">
        <v>231</v>
      </c>
    </row>
    <row r="6" spans="1:10" x14ac:dyDescent="0.25">
      <c r="A6" s="13"/>
    </row>
    <row r="7" spans="1:10" x14ac:dyDescent="0.25">
      <c r="A7" s="11"/>
    </row>
    <row r="8" spans="1:10" s="16" customFormat="1" ht="18.75" x14ac:dyDescent="0.3">
      <c r="A8" s="14"/>
      <c r="B8" s="15"/>
      <c r="C8" s="15"/>
      <c r="D8" s="15"/>
      <c r="E8" s="15"/>
      <c r="F8" s="15"/>
      <c r="G8" s="15"/>
    </row>
    <row r="9" spans="1:10" x14ac:dyDescent="0.25">
      <c r="A9" s="11"/>
    </row>
    <row r="10" spans="1:10" x14ac:dyDescent="0.25">
      <c r="A10" s="11"/>
    </row>
    <row r="11" spans="1:10" s="16" customFormat="1" ht="18.75" x14ac:dyDescent="0.3">
      <c r="A11" s="17"/>
      <c r="B11" s="15"/>
      <c r="C11" s="15"/>
      <c r="D11" s="15"/>
      <c r="E11" s="15"/>
      <c r="F11" s="15"/>
      <c r="G11" s="15"/>
    </row>
    <row r="12" spans="1:10" x14ac:dyDescent="0.25">
      <c r="A12" s="11"/>
    </row>
    <row r="13" spans="1:10" x14ac:dyDescent="0.25">
      <c r="A13" s="11"/>
    </row>
    <row r="14" spans="1:10" x14ac:dyDescent="0.25">
      <c r="A14" s="11"/>
    </row>
    <row r="15" spans="1:10" x14ac:dyDescent="0.25">
      <c r="A15" s="11"/>
    </row>
    <row r="16" spans="1:10" x14ac:dyDescent="0.25">
      <c r="A16" s="11"/>
    </row>
    <row r="17" spans="1:7" ht="20.25" x14ac:dyDescent="0.3">
      <c r="A17" s="22" t="s">
        <v>230</v>
      </c>
    </row>
    <row r="18" spans="1:7" x14ac:dyDescent="0.25">
      <c r="A18" s="11"/>
    </row>
    <row r="19" spans="1:7" x14ac:dyDescent="0.25">
      <c r="A19" s="11"/>
    </row>
    <row r="20" spans="1:7" x14ac:dyDescent="0.25">
      <c r="A20" s="13"/>
    </row>
    <row r="21" spans="1:7" x14ac:dyDescent="0.25">
      <c r="A21" s="13"/>
    </row>
    <row r="22" spans="1:7" x14ac:dyDescent="0.25">
      <c r="A22" s="13"/>
    </row>
    <row r="23" spans="1:7" ht="18.75" x14ac:dyDescent="0.3">
      <c r="A23" s="18"/>
    </row>
    <row r="24" spans="1:7" x14ac:dyDescent="0.25">
      <c r="A24" s="19"/>
    </row>
    <row r="25" spans="1:7" x14ac:dyDescent="0.25">
      <c r="A25" s="13"/>
    </row>
    <row r="26" spans="1:7" x14ac:dyDescent="0.25">
      <c r="A26" s="19"/>
    </row>
    <row r="27" spans="1:7" x14ac:dyDescent="0.25">
      <c r="A27" s="19"/>
    </row>
    <row r="28" spans="1:7" x14ac:dyDescent="0.25">
      <c r="A28" s="19"/>
    </row>
    <row r="29" spans="1:7" x14ac:dyDescent="0.25">
      <c r="A29" s="19"/>
    </row>
    <row r="30" spans="1:7" s="16" customFormat="1" ht="18.75" x14ac:dyDescent="0.3">
      <c r="A30" s="19"/>
      <c r="B30" s="15"/>
      <c r="C30" s="15"/>
      <c r="D30" s="15"/>
      <c r="E30" s="15"/>
      <c r="F30" s="15"/>
      <c r="G30" s="15"/>
    </row>
    <row r="31" spans="1:7" s="16" customFormat="1" ht="18.75" x14ac:dyDescent="0.3">
      <c r="A31" s="19"/>
      <c r="B31" s="15"/>
      <c r="C31" s="15"/>
      <c r="D31" s="15"/>
      <c r="E31" s="15"/>
      <c r="F31" s="15"/>
      <c r="G31" s="15"/>
    </row>
    <row r="32" spans="1:7" s="16" customFormat="1" ht="22.5" x14ac:dyDescent="0.3">
      <c r="A32" s="20"/>
      <c r="B32" s="15"/>
      <c r="C32" s="15"/>
      <c r="D32" s="15"/>
      <c r="E32" s="15"/>
      <c r="F32" s="15"/>
      <c r="G32" s="15"/>
    </row>
    <row r="33" spans="1:7" x14ac:dyDescent="0.25">
      <c r="A33" s="72"/>
    </row>
    <row r="34" spans="1:7" s="16" customFormat="1" ht="18.75" x14ac:dyDescent="0.3">
      <c r="A34" s="13"/>
      <c r="B34" s="15"/>
      <c r="C34" s="15"/>
      <c r="D34" s="15"/>
      <c r="E34" s="15"/>
      <c r="F34" s="15"/>
      <c r="G34" s="15"/>
    </row>
    <row r="35" spans="1:7" x14ac:dyDescent="0.25">
      <c r="A35" s="21"/>
    </row>
    <row r="36" spans="1:7" x14ac:dyDescent="0.25">
      <c r="A36" s="21"/>
    </row>
    <row r="37" spans="1:7" x14ac:dyDescent="0.25">
      <c r="A37" s="21"/>
    </row>
    <row r="38" spans="1:7" x14ac:dyDescent="0.25">
      <c r="A38" s="21"/>
    </row>
    <row r="39" spans="1:7" x14ac:dyDescent="0.25">
      <c r="A39" s="72" t="s">
        <v>229</v>
      </c>
    </row>
    <row r="40" spans="1:7" x14ac:dyDescent="0.25">
      <c r="A40" s="13" t="s">
        <v>189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66"/>
  <sheetViews>
    <sheetView view="pageBreakPreview" zoomScale="80" zoomScaleNormal="80" zoomScaleSheetLayoutView="80" workbookViewId="0">
      <pane xSplit="1" topLeftCell="ER1" activePane="topRight" state="frozen"/>
      <selection pane="topRight" activeCell="EY22" sqref="EY22"/>
    </sheetView>
  </sheetViews>
  <sheetFormatPr defaultColWidth="9.140625" defaultRowHeight="15" x14ac:dyDescent="0.25"/>
  <cols>
    <col min="1" max="1" width="97.7109375" style="40" customWidth="1"/>
    <col min="2" max="2" width="11.85546875" style="40" customWidth="1"/>
    <col min="3" max="3" width="11" style="40" customWidth="1"/>
    <col min="4" max="4" width="12" style="40" customWidth="1"/>
    <col min="5" max="5" width="10.140625" style="40" customWidth="1"/>
    <col min="6" max="6" width="10.28515625" style="40" customWidth="1"/>
    <col min="7" max="7" width="11.28515625" style="40" customWidth="1"/>
    <col min="8" max="8" width="9.7109375" style="40" customWidth="1"/>
    <col min="9" max="9" width="12" style="40" customWidth="1"/>
    <col min="10" max="10" width="12.42578125" style="40" customWidth="1"/>
    <col min="11" max="11" width="9.5703125" style="40" customWidth="1"/>
    <col min="12" max="12" width="11" style="40" customWidth="1"/>
    <col min="13" max="13" width="10.5703125" style="40" customWidth="1"/>
    <col min="14" max="14" width="10.140625" style="40" customWidth="1"/>
    <col min="15" max="16" width="10.42578125" style="40" customWidth="1"/>
    <col min="17" max="17" width="9.140625" style="40" customWidth="1"/>
    <col min="18" max="18" width="11" style="40" customWidth="1"/>
    <col min="19" max="19" width="11.7109375" style="40" customWidth="1"/>
    <col min="20" max="20" width="9.5703125" style="40" customWidth="1"/>
    <col min="21" max="21" width="10.42578125" style="40" customWidth="1"/>
    <col min="22" max="22" width="12" style="40" customWidth="1"/>
    <col min="23" max="23" width="10.140625" style="40" customWidth="1"/>
    <col min="24" max="24" width="11.28515625" style="40" customWidth="1"/>
    <col min="25" max="25" width="12.42578125" style="40" customWidth="1"/>
    <col min="26" max="26" width="9.140625" style="40" customWidth="1"/>
    <col min="27" max="27" width="10.85546875" style="40" customWidth="1"/>
    <col min="28" max="28" width="11.5703125" style="40" customWidth="1"/>
    <col min="29" max="29" width="9.7109375" style="40" customWidth="1"/>
    <col min="30" max="30" width="10.7109375" style="40" customWidth="1"/>
    <col min="31" max="31" width="11.42578125" style="40" customWidth="1"/>
    <col min="32" max="32" width="10.140625" style="40" customWidth="1"/>
    <col min="33" max="33" width="9.85546875" style="40" customWidth="1"/>
    <col min="34" max="34" width="10.7109375" style="40" customWidth="1"/>
    <col min="35" max="35" width="10.28515625" style="40" customWidth="1"/>
    <col min="36" max="36" width="11.28515625" style="40" customWidth="1"/>
    <col min="37" max="37" width="10.28515625" style="40" customWidth="1"/>
    <col min="38" max="38" width="10.140625" style="40" customWidth="1"/>
    <col min="39" max="39" width="12.42578125" style="40" customWidth="1"/>
    <col min="40" max="40" width="11.42578125" style="40" customWidth="1"/>
    <col min="41" max="41" width="10.42578125" style="40" customWidth="1"/>
    <col min="42" max="43" width="11.140625" style="40" customWidth="1"/>
    <col min="44" max="44" width="10" style="40" customWidth="1"/>
    <col min="45" max="45" width="10.28515625" style="40" customWidth="1"/>
    <col min="46" max="46" width="11.42578125" style="40" customWidth="1"/>
    <col min="47" max="47" width="10" style="40" customWidth="1"/>
    <col min="48" max="48" width="10.42578125" style="40" customWidth="1"/>
    <col min="49" max="49" width="13.28515625" style="40" customWidth="1"/>
    <col min="50" max="50" width="9.5703125" style="40" customWidth="1"/>
    <col min="51" max="51" width="12.7109375" style="40" customWidth="1"/>
    <col min="52" max="52" width="14.140625" style="40" customWidth="1"/>
    <col min="53" max="53" width="10.7109375" style="40" customWidth="1"/>
    <col min="54" max="54" width="11" style="40" customWidth="1"/>
    <col min="55" max="55" width="13" style="40" customWidth="1"/>
    <col min="56" max="56" width="11.5703125" style="40" customWidth="1"/>
    <col min="57" max="57" width="10.85546875" style="40" customWidth="1"/>
    <col min="58" max="58" width="11.85546875" style="40" customWidth="1"/>
    <col min="59" max="59" width="10.140625" style="40" customWidth="1"/>
    <col min="60" max="60" width="11.7109375" style="40" customWidth="1"/>
    <col min="61" max="61" width="12.7109375" style="40" customWidth="1"/>
    <col min="62" max="62" width="11.28515625" style="40" customWidth="1"/>
    <col min="63" max="63" width="11.42578125" style="40" customWidth="1"/>
    <col min="64" max="64" width="14.28515625" style="40" customWidth="1"/>
    <col min="65" max="65" width="10.5703125" style="40" customWidth="1"/>
    <col min="66" max="66" width="11.7109375" style="40" customWidth="1"/>
    <col min="67" max="67" width="11.28515625" style="40" customWidth="1"/>
    <col min="68" max="68" width="10.7109375" style="40" customWidth="1"/>
    <col min="69" max="69" width="11.85546875" style="40" customWidth="1"/>
    <col min="70" max="70" width="11.42578125" style="40" customWidth="1"/>
    <col min="71" max="71" width="10.28515625" style="40" customWidth="1"/>
    <col min="72" max="72" width="11" style="40" customWidth="1"/>
    <col min="73" max="73" width="10.42578125" style="40" customWidth="1"/>
    <col min="74" max="74" width="10" style="40" customWidth="1"/>
    <col min="75" max="75" width="12.140625" style="40" customWidth="1"/>
    <col min="76" max="76" width="11.85546875" style="40" customWidth="1"/>
    <col min="77" max="77" width="10.28515625" style="40" customWidth="1"/>
    <col min="78" max="78" width="11.42578125" style="40" customWidth="1"/>
    <col min="79" max="79" width="12.5703125" style="40" customWidth="1"/>
    <col min="80" max="80" width="10.42578125" style="40" customWidth="1"/>
    <col min="81" max="81" width="12.5703125" style="40" customWidth="1"/>
    <col min="82" max="82" width="13.5703125" style="40" customWidth="1"/>
    <col min="83" max="83" width="13" style="40" customWidth="1"/>
    <col min="84" max="84" width="11.28515625" style="40" customWidth="1"/>
    <col min="85" max="85" width="13" style="40" customWidth="1"/>
    <col min="86" max="86" width="14.7109375" style="40" customWidth="1"/>
    <col min="87" max="87" width="11.85546875" style="40" customWidth="1"/>
    <col min="88" max="88" width="11.140625" style="40" customWidth="1"/>
    <col min="89" max="89" width="12.140625" style="40" customWidth="1"/>
    <col min="90" max="90" width="11.85546875" style="40" customWidth="1"/>
    <col min="91" max="91" width="12.5703125" style="40" customWidth="1"/>
    <col min="92" max="92" width="12.85546875" style="40" customWidth="1"/>
    <col min="93" max="93" width="11.42578125" style="40" customWidth="1"/>
    <col min="94" max="94" width="10.85546875" style="40" customWidth="1"/>
    <col min="95" max="95" width="12" style="40" customWidth="1"/>
    <col min="96" max="96" width="12.140625" style="40" customWidth="1"/>
    <col min="97" max="97" width="11.5703125" style="40" customWidth="1"/>
    <col min="98" max="98" width="11.85546875" style="40" customWidth="1"/>
    <col min="99" max="99" width="11.5703125" style="40" customWidth="1"/>
    <col min="100" max="100" width="13.140625" style="40" customWidth="1"/>
    <col min="101" max="101" width="10.5703125" style="40" customWidth="1"/>
    <col min="102" max="102" width="11.5703125" style="40" customWidth="1"/>
    <col min="103" max="103" width="12.28515625" style="40" customWidth="1"/>
    <col min="104" max="104" width="12.85546875" style="40" customWidth="1"/>
    <col min="105" max="105" width="10.140625" style="40" customWidth="1"/>
    <col min="106" max="106" width="10.85546875" style="40" customWidth="1"/>
    <col min="107" max="107" width="11.85546875" style="40" customWidth="1"/>
    <col min="108" max="108" width="11" style="40" customWidth="1"/>
    <col min="109" max="110" width="12.42578125" style="40" customWidth="1"/>
    <col min="111" max="111" width="12.28515625" style="40" customWidth="1"/>
    <col min="112" max="112" width="14.140625" style="40" customWidth="1"/>
    <col min="113" max="113" width="12.85546875" style="40" customWidth="1"/>
    <col min="114" max="114" width="10.7109375" style="40" customWidth="1"/>
    <col min="115" max="115" width="13.42578125" style="40" customWidth="1"/>
    <col min="116" max="116" width="12" style="40" customWidth="1"/>
    <col min="117" max="117" width="11.140625" style="40" customWidth="1"/>
    <col min="118" max="118" width="14.140625" style="40" customWidth="1"/>
    <col min="119" max="119" width="15.42578125" style="40" customWidth="1"/>
    <col min="120" max="120" width="12.85546875" style="40" customWidth="1"/>
    <col min="121" max="121" width="12.140625" style="40" customWidth="1"/>
    <col min="122" max="122" width="14" style="40" customWidth="1"/>
    <col min="123" max="123" width="10.5703125" style="40" customWidth="1"/>
    <col min="124" max="124" width="12.28515625" style="40" customWidth="1"/>
    <col min="125" max="125" width="12.140625" style="40" customWidth="1"/>
    <col min="126" max="126" width="11.7109375" style="40" customWidth="1"/>
    <col min="127" max="127" width="13" style="40" customWidth="1"/>
    <col min="128" max="128" width="12.28515625" style="40" customWidth="1"/>
    <col min="129" max="129" width="11.42578125" style="40" customWidth="1"/>
    <col min="130" max="130" width="13" style="40" customWidth="1"/>
    <col min="131" max="132" width="11.140625" style="40" customWidth="1"/>
    <col min="133" max="133" width="12.42578125" style="40" customWidth="1"/>
    <col min="134" max="134" width="9.5703125" style="40" customWidth="1"/>
    <col min="135" max="135" width="11.5703125" style="40" customWidth="1"/>
    <col min="136" max="136" width="13.5703125" style="40" customWidth="1"/>
    <col min="137" max="137" width="10.42578125" style="40" customWidth="1"/>
    <col min="138" max="138" width="11" style="40" customWidth="1"/>
    <col min="139" max="139" width="13.42578125" style="40" customWidth="1"/>
    <col min="140" max="140" width="10.140625" style="40" customWidth="1"/>
    <col min="141" max="141" width="10.28515625" style="40" customWidth="1"/>
    <col min="142" max="142" width="12.85546875" style="40" customWidth="1"/>
    <col min="143" max="143" width="9.85546875" style="40" customWidth="1"/>
    <col min="144" max="144" width="11" style="40" customWidth="1"/>
    <col min="145" max="145" width="12.140625" style="40" customWidth="1"/>
    <col min="146" max="146" width="9.85546875" style="40" customWidth="1"/>
    <col min="147" max="147" width="11.140625" style="40" customWidth="1"/>
    <col min="148" max="148" width="12.28515625" style="40" customWidth="1"/>
    <col min="149" max="149" width="10" style="40" customWidth="1"/>
    <col min="150" max="150" width="10.42578125" style="40" customWidth="1"/>
    <col min="151" max="151" width="13.5703125" style="40" customWidth="1"/>
    <col min="152" max="152" width="9.85546875" style="40" customWidth="1"/>
    <col min="153" max="153" width="11.7109375" style="40" customWidth="1"/>
    <col min="154" max="154" width="12.42578125" style="40" customWidth="1"/>
    <col min="155" max="155" width="10.85546875" style="40" customWidth="1"/>
    <col min="156" max="156" width="11.7109375" style="40" customWidth="1"/>
    <col min="157" max="157" width="13" style="40" customWidth="1"/>
    <col min="158" max="158" width="11.28515625" style="40" customWidth="1"/>
    <col min="159" max="159" width="12.140625" style="40" customWidth="1"/>
    <col min="160" max="160" width="13.140625" style="40" customWidth="1"/>
    <col min="161" max="161" width="10.42578125" style="40" customWidth="1"/>
    <col min="162" max="162" width="10.7109375" style="40" customWidth="1"/>
    <col min="163" max="163" width="13" style="40" customWidth="1"/>
    <col min="164" max="164" width="9.7109375" style="40" customWidth="1"/>
    <col min="165" max="165" width="11.7109375" style="40" customWidth="1"/>
    <col min="166" max="166" width="13.42578125" style="40" customWidth="1"/>
    <col min="167" max="167" width="12.42578125" style="40" customWidth="1"/>
    <col min="168" max="16384" width="9.140625" style="40"/>
  </cols>
  <sheetData>
    <row r="1" spans="1:167" x14ac:dyDescent="0.25">
      <c r="A1" s="259" t="s">
        <v>119</v>
      </c>
      <c r="B1" s="259"/>
      <c r="AA1" s="40" t="s">
        <v>74</v>
      </c>
      <c r="CW1" s="257">
        <v>34</v>
      </c>
      <c r="CX1" s="257"/>
      <c r="CY1" s="257"/>
      <c r="DR1" s="257">
        <v>41</v>
      </c>
      <c r="DS1" s="257"/>
      <c r="DT1" s="257"/>
    </row>
    <row r="2" spans="1:167" ht="0.75" customHeight="1" x14ac:dyDescent="0.25">
      <c r="A2" s="264" t="s">
        <v>212</v>
      </c>
      <c r="B2" s="264"/>
    </row>
    <row r="3" spans="1:167" x14ac:dyDescent="0.25">
      <c r="A3" s="260" t="s">
        <v>26</v>
      </c>
      <c r="B3" s="263" t="s">
        <v>12</v>
      </c>
      <c r="C3" s="257">
        <v>1</v>
      </c>
      <c r="D3" s="257"/>
      <c r="E3" s="257"/>
      <c r="F3" s="257">
        <v>2</v>
      </c>
      <c r="G3" s="257"/>
      <c r="H3" s="257"/>
      <c r="I3" s="257">
        <v>3</v>
      </c>
      <c r="J3" s="257"/>
      <c r="K3" s="257"/>
      <c r="L3" s="257">
        <v>4</v>
      </c>
      <c r="M3" s="257"/>
      <c r="N3" s="257"/>
      <c r="O3" s="257">
        <v>5</v>
      </c>
      <c r="P3" s="257"/>
      <c r="Q3" s="257"/>
      <c r="R3" s="257">
        <v>6</v>
      </c>
      <c r="S3" s="257"/>
      <c r="T3" s="257"/>
      <c r="U3" s="257">
        <v>7</v>
      </c>
      <c r="V3" s="257"/>
      <c r="W3" s="257"/>
      <c r="X3" s="257">
        <v>8</v>
      </c>
      <c r="Y3" s="257"/>
      <c r="Z3" s="257"/>
      <c r="AA3" s="257">
        <v>9</v>
      </c>
      <c r="AB3" s="257"/>
      <c r="AC3" s="257"/>
      <c r="AD3" s="257">
        <v>10</v>
      </c>
      <c r="AE3" s="257"/>
      <c r="AF3" s="257"/>
      <c r="AG3" s="257">
        <v>11</v>
      </c>
      <c r="AH3" s="257"/>
      <c r="AI3" s="257"/>
      <c r="AJ3" s="257">
        <v>12</v>
      </c>
      <c r="AK3" s="257"/>
      <c r="AL3" s="257"/>
      <c r="AM3" s="257">
        <v>13</v>
      </c>
      <c r="AN3" s="257"/>
      <c r="AO3" s="257"/>
      <c r="AP3" s="257">
        <v>14</v>
      </c>
      <c r="AQ3" s="257"/>
      <c r="AR3" s="257"/>
      <c r="AS3" s="257">
        <v>15</v>
      </c>
      <c r="AT3" s="257"/>
      <c r="AU3" s="257"/>
      <c r="AV3" s="257">
        <v>16</v>
      </c>
      <c r="AW3" s="257"/>
      <c r="AX3" s="257"/>
      <c r="AY3" s="257">
        <v>17</v>
      </c>
      <c r="AZ3" s="257"/>
      <c r="BA3" s="257"/>
      <c r="BB3" s="257">
        <v>18</v>
      </c>
      <c r="BC3" s="257"/>
      <c r="BD3" s="257"/>
      <c r="BE3" s="257">
        <v>19</v>
      </c>
      <c r="BF3" s="257"/>
      <c r="BG3" s="257"/>
      <c r="BH3" s="257">
        <v>20</v>
      </c>
      <c r="BI3" s="257"/>
      <c r="BJ3" s="257"/>
      <c r="BK3" s="257">
        <v>21</v>
      </c>
      <c r="BL3" s="257"/>
      <c r="BM3" s="257"/>
      <c r="BN3" s="257">
        <v>22</v>
      </c>
      <c r="BO3" s="257"/>
      <c r="BP3" s="257"/>
      <c r="BQ3" s="257">
        <v>23</v>
      </c>
      <c r="BR3" s="257"/>
      <c r="BS3" s="257"/>
      <c r="BT3" s="257">
        <v>24</v>
      </c>
      <c r="BU3" s="257"/>
      <c r="BV3" s="257"/>
      <c r="BW3" s="257">
        <v>25</v>
      </c>
      <c r="BX3" s="257"/>
      <c r="BY3" s="257"/>
      <c r="BZ3" s="257">
        <v>26</v>
      </c>
      <c r="CA3" s="257"/>
      <c r="CB3" s="257"/>
      <c r="CC3" s="257">
        <v>27</v>
      </c>
      <c r="CD3" s="257"/>
      <c r="CE3" s="257"/>
      <c r="CF3" s="257">
        <v>28</v>
      </c>
      <c r="CG3" s="257"/>
      <c r="CH3" s="257"/>
      <c r="CI3" s="257">
        <v>29</v>
      </c>
      <c r="CJ3" s="257"/>
      <c r="CK3" s="257"/>
      <c r="CL3" s="257">
        <v>30</v>
      </c>
      <c r="CM3" s="257"/>
      <c r="CN3" s="257"/>
      <c r="CO3" s="257">
        <v>31</v>
      </c>
      <c r="CP3" s="257"/>
      <c r="CQ3" s="257"/>
      <c r="CR3" s="257">
        <v>32</v>
      </c>
      <c r="CS3" s="257"/>
      <c r="CT3" s="257"/>
      <c r="CU3" s="257">
        <v>33</v>
      </c>
      <c r="CV3" s="257"/>
      <c r="CW3" s="257"/>
      <c r="DA3" s="257">
        <v>35</v>
      </c>
      <c r="DB3" s="257"/>
      <c r="DC3" s="257"/>
      <c r="DD3" s="257">
        <v>36</v>
      </c>
      <c r="DE3" s="257"/>
      <c r="DF3" s="257"/>
      <c r="DG3" s="257">
        <v>37</v>
      </c>
      <c r="DH3" s="257"/>
      <c r="DI3" s="257"/>
      <c r="DJ3" s="257">
        <v>38</v>
      </c>
      <c r="DK3" s="257"/>
      <c r="DL3" s="257"/>
      <c r="DM3" s="257">
        <v>39</v>
      </c>
      <c r="DN3" s="257"/>
      <c r="DO3" s="257"/>
      <c r="DP3" s="257">
        <v>40</v>
      </c>
      <c r="DQ3" s="257"/>
      <c r="DR3" s="257"/>
      <c r="DV3" s="257">
        <v>42</v>
      </c>
      <c r="DW3" s="257"/>
      <c r="DX3" s="257"/>
      <c r="DY3" s="257">
        <v>43</v>
      </c>
      <c r="DZ3" s="257"/>
      <c r="EA3" s="257"/>
      <c r="EB3" s="257">
        <v>44</v>
      </c>
      <c r="EC3" s="257"/>
      <c r="ED3" s="257"/>
      <c r="EE3" s="257">
        <v>45</v>
      </c>
      <c r="EF3" s="257"/>
      <c r="EG3" s="257"/>
      <c r="EH3" s="257">
        <v>46</v>
      </c>
      <c r="EI3" s="257"/>
      <c r="EJ3" s="257"/>
      <c r="EK3" s="257">
        <v>47</v>
      </c>
      <c r="EL3" s="257"/>
      <c r="EM3" s="257"/>
      <c r="EN3" s="257">
        <v>48</v>
      </c>
      <c r="EO3" s="257"/>
      <c r="EP3" s="257"/>
      <c r="EQ3" s="257">
        <v>49</v>
      </c>
      <c r="ER3" s="257"/>
      <c r="ES3" s="257"/>
      <c r="ET3" s="257">
        <v>50</v>
      </c>
      <c r="EU3" s="257"/>
      <c r="EV3" s="257"/>
      <c r="EW3" s="257">
        <v>51</v>
      </c>
      <c r="EX3" s="257"/>
      <c r="EY3" s="257"/>
      <c r="EZ3" s="257">
        <v>52</v>
      </c>
      <c r="FA3" s="257"/>
      <c r="FB3" s="257"/>
      <c r="FC3" s="257">
        <v>53</v>
      </c>
      <c r="FD3" s="257"/>
      <c r="FE3" s="257"/>
      <c r="FF3" s="257">
        <v>54</v>
      </c>
      <c r="FG3" s="257"/>
      <c r="FH3" s="257"/>
      <c r="FI3" s="257">
        <v>55</v>
      </c>
      <c r="FJ3" s="257"/>
      <c r="FK3" s="257"/>
    </row>
    <row r="4" spans="1:167" s="94" customFormat="1" ht="77.25" customHeight="1" x14ac:dyDescent="0.25">
      <c r="A4" s="261"/>
      <c r="B4" s="263"/>
      <c r="C4" s="258" t="s">
        <v>213</v>
      </c>
      <c r="D4" s="258"/>
      <c r="E4" s="258"/>
      <c r="F4" s="258" t="s">
        <v>120</v>
      </c>
      <c r="G4" s="258"/>
      <c r="H4" s="258"/>
      <c r="I4" s="258" t="s">
        <v>121</v>
      </c>
      <c r="J4" s="258"/>
      <c r="K4" s="258"/>
      <c r="L4" s="258" t="s">
        <v>122</v>
      </c>
      <c r="M4" s="258"/>
      <c r="N4" s="258"/>
      <c r="O4" s="258" t="s">
        <v>123</v>
      </c>
      <c r="P4" s="258"/>
      <c r="Q4" s="258"/>
      <c r="R4" s="258" t="s">
        <v>124</v>
      </c>
      <c r="S4" s="258"/>
      <c r="T4" s="258"/>
      <c r="U4" s="258" t="s">
        <v>126</v>
      </c>
      <c r="V4" s="258"/>
      <c r="W4" s="258"/>
      <c r="X4" s="258" t="s">
        <v>197</v>
      </c>
      <c r="Y4" s="258"/>
      <c r="Z4" s="258"/>
      <c r="AA4" s="258" t="s">
        <v>125</v>
      </c>
      <c r="AB4" s="258"/>
      <c r="AC4" s="258"/>
      <c r="AD4" s="258" t="s">
        <v>198</v>
      </c>
      <c r="AE4" s="258"/>
      <c r="AF4" s="258"/>
      <c r="AG4" s="258" t="s">
        <v>127</v>
      </c>
      <c r="AH4" s="258"/>
      <c r="AI4" s="258"/>
      <c r="AJ4" s="258" t="s">
        <v>128</v>
      </c>
      <c r="AK4" s="258"/>
      <c r="AL4" s="258"/>
      <c r="AM4" s="258" t="s">
        <v>129</v>
      </c>
      <c r="AN4" s="258"/>
      <c r="AO4" s="258"/>
      <c r="AP4" s="258" t="s">
        <v>130</v>
      </c>
      <c r="AQ4" s="258"/>
      <c r="AR4" s="258"/>
      <c r="AS4" s="258" t="s">
        <v>131</v>
      </c>
      <c r="AT4" s="258"/>
      <c r="AU4" s="258"/>
      <c r="AV4" s="258" t="s">
        <v>132</v>
      </c>
      <c r="AW4" s="258"/>
      <c r="AX4" s="258"/>
      <c r="AY4" s="258" t="s">
        <v>133</v>
      </c>
      <c r="AZ4" s="258"/>
      <c r="BA4" s="258"/>
      <c r="BB4" s="258" t="s">
        <v>134</v>
      </c>
      <c r="BC4" s="258"/>
      <c r="BD4" s="258"/>
      <c r="BE4" s="258" t="s">
        <v>199</v>
      </c>
      <c r="BF4" s="258"/>
      <c r="BG4" s="258"/>
      <c r="BH4" s="258" t="s">
        <v>200</v>
      </c>
      <c r="BI4" s="258"/>
      <c r="BJ4" s="258"/>
      <c r="BK4" s="258" t="s">
        <v>135</v>
      </c>
      <c r="BL4" s="258"/>
      <c r="BM4" s="258"/>
      <c r="BN4" s="258" t="s">
        <v>136</v>
      </c>
      <c r="BO4" s="258"/>
      <c r="BP4" s="258"/>
      <c r="BQ4" s="258" t="s">
        <v>137</v>
      </c>
      <c r="BR4" s="258"/>
      <c r="BS4" s="258"/>
      <c r="BT4" s="258" t="s">
        <v>138</v>
      </c>
      <c r="BU4" s="258"/>
      <c r="BV4" s="258"/>
      <c r="BW4" s="258" t="s">
        <v>139</v>
      </c>
      <c r="BX4" s="258"/>
      <c r="BY4" s="258"/>
      <c r="BZ4" s="258" t="s">
        <v>140</v>
      </c>
      <c r="CA4" s="258"/>
      <c r="CB4" s="258"/>
      <c r="CC4" s="258" t="s">
        <v>141</v>
      </c>
      <c r="CD4" s="258"/>
      <c r="CE4" s="258"/>
      <c r="CF4" s="258" t="s">
        <v>142</v>
      </c>
      <c r="CG4" s="258"/>
      <c r="CH4" s="258"/>
      <c r="CI4" s="258" t="s">
        <v>201</v>
      </c>
      <c r="CJ4" s="258"/>
      <c r="CK4" s="258"/>
      <c r="CL4" s="258" t="s">
        <v>143</v>
      </c>
      <c r="CM4" s="258"/>
      <c r="CN4" s="258"/>
      <c r="CO4" s="258" t="s">
        <v>144</v>
      </c>
      <c r="CP4" s="258"/>
      <c r="CQ4" s="258"/>
      <c r="CR4" s="258" t="s">
        <v>145</v>
      </c>
      <c r="CS4" s="258"/>
      <c r="CT4" s="258"/>
      <c r="CU4" s="258" t="s">
        <v>146</v>
      </c>
      <c r="CV4" s="258"/>
      <c r="CW4" s="258"/>
      <c r="CX4" s="258" t="s">
        <v>147</v>
      </c>
      <c r="CY4" s="258"/>
      <c r="CZ4" s="258"/>
      <c r="DA4" s="258" t="s">
        <v>148</v>
      </c>
      <c r="DB4" s="258"/>
      <c r="DC4" s="258"/>
      <c r="DD4" s="258" t="s">
        <v>149</v>
      </c>
      <c r="DE4" s="258"/>
      <c r="DF4" s="258"/>
      <c r="DG4" s="258" t="s">
        <v>150</v>
      </c>
      <c r="DH4" s="258"/>
      <c r="DI4" s="258"/>
      <c r="DJ4" s="258" t="s">
        <v>151</v>
      </c>
      <c r="DK4" s="258"/>
      <c r="DL4" s="258"/>
      <c r="DM4" s="258" t="s">
        <v>152</v>
      </c>
      <c r="DN4" s="258"/>
      <c r="DO4" s="258"/>
      <c r="DP4" s="258" t="s">
        <v>153</v>
      </c>
      <c r="DQ4" s="258"/>
      <c r="DR4" s="258"/>
      <c r="DS4" s="258" t="s">
        <v>154</v>
      </c>
      <c r="DT4" s="258"/>
      <c r="DU4" s="258"/>
      <c r="DV4" s="258" t="s">
        <v>155</v>
      </c>
      <c r="DW4" s="258"/>
      <c r="DX4" s="258"/>
      <c r="DY4" s="258" t="s">
        <v>156</v>
      </c>
      <c r="DZ4" s="258"/>
      <c r="EA4" s="258"/>
      <c r="EB4" s="258" t="s">
        <v>157</v>
      </c>
      <c r="EC4" s="258"/>
      <c r="ED4" s="258"/>
      <c r="EE4" s="258" t="s">
        <v>158</v>
      </c>
      <c r="EF4" s="258"/>
      <c r="EG4" s="258"/>
      <c r="EH4" s="258" t="s">
        <v>159</v>
      </c>
      <c r="EI4" s="258"/>
      <c r="EJ4" s="258"/>
      <c r="EK4" s="258" t="s">
        <v>160</v>
      </c>
      <c r="EL4" s="258"/>
      <c r="EM4" s="258"/>
      <c r="EN4" s="258" t="s">
        <v>161</v>
      </c>
      <c r="EO4" s="258"/>
      <c r="EP4" s="258"/>
      <c r="EQ4" s="258" t="s">
        <v>162</v>
      </c>
      <c r="ER4" s="258"/>
      <c r="ES4" s="258"/>
      <c r="ET4" s="258" t="s">
        <v>163</v>
      </c>
      <c r="EU4" s="258"/>
      <c r="EV4" s="258"/>
      <c r="EW4" s="258" t="s">
        <v>164</v>
      </c>
      <c r="EX4" s="258"/>
      <c r="EY4" s="258"/>
      <c r="EZ4" s="258" t="s">
        <v>221</v>
      </c>
      <c r="FA4" s="258"/>
      <c r="FB4" s="258"/>
      <c r="FC4" s="258" t="s">
        <v>165</v>
      </c>
      <c r="FD4" s="258"/>
      <c r="FE4" s="258"/>
      <c r="FF4" s="258" t="s">
        <v>166</v>
      </c>
      <c r="FG4" s="258"/>
      <c r="FH4" s="258"/>
      <c r="FI4" s="258" t="s">
        <v>51</v>
      </c>
      <c r="FJ4" s="258"/>
      <c r="FK4" s="258"/>
    </row>
    <row r="5" spans="1:167" s="94" customFormat="1" ht="49.5" customHeight="1" x14ac:dyDescent="0.25">
      <c r="A5" s="262"/>
      <c r="B5" s="263"/>
      <c r="C5" s="165" t="s">
        <v>216</v>
      </c>
      <c r="D5" s="213" t="s">
        <v>215</v>
      </c>
      <c r="E5" s="77" t="s">
        <v>25</v>
      </c>
      <c r="F5" s="165" t="s">
        <v>216</v>
      </c>
      <c r="G5" s="213" t="s">
        <v>215</v>
      </c>
      <c r="H5" s="77" t="s">
        <v>25</v>
      </c>
      <c r="I5" s="165" t="s">
        <v>216</v>
      </c>
      <c r="J5" s="213" t="s">
        <v>215</v>
      </c>
      <c r="K5" s="77" t="s">
        <v>25</v>
      </c>
      <c r="L5" s="165" t="s">
        <v>216</v>
      </c>
      <c r="M5" s="213" t="s">
        <v>215</v>
      </c>
      <c r="N5" s="77" t="s">
        <v>25</v>
      </c>
      <c r="O5" s="165" t="s">
        <v>216</v>
      </c>
      <c r="P5" s="213" t="s">
        <v>215</v>
      </c>
      <c r="Q5" s="77" t="s">
        <v>25</v>
      </c>
      <c r="R5" s="165" t="s">
        <v>216</v>
      </c>
      <c r="S5" s="213" t="s">
        <v>215</v>
      </c>
      <c r="T5" s="77" t="s">
        <v>25</v>
      </c>
      <c r="U5" s="165" t="s">
        <v>216</v>
      </c>
      <c r="V5" s="213" t="s">
        <v>215</v>
      </c>
      <c r="W5" s="77" t="s">
        <v>25</v>
      </c>
      <c r="X5" s="165" t="s">
        <v>216</v>
      </c>
      <c r="Y5" s="213" t="s">
        <v>215</v>
      </c>
      <c r="Z5" s="77" t="s">
        <v>25</v>
      </c>
      <c r="AA5" s="165" t="s">
        <v>216</v>
      </c>
      <c r="AB5" s="213" t="s">
        <v>215</v>
      </c>
      <c r="AC5" s="77" t="s">
        <v>25</v>
      </c>
      <c r="AD5" s="165" t="s">
        <v>216</v>
      </c>
      <c r="AE5" s="213" t="s">
        <v>215</v>
      </c>
      <c r="AF5" s="77" t="s">
        <v>25</v>
      </c>
      <c r="AG5" s="165" t="s">
        <v>216</v>
      </c>
      <c r="AH5" s="213" t="s">
        <v>215</v>
      </c>
      <c r="AI5" s="77" t="s">
        <v>25</v>
      </c>
      <c r="AJ5" s="165" t="s">
        <v>188</v>
      </c>
      <c r="AK5" s="213" t="s">
        <v>215</v>
      </c>
      <c r="AL5" s="77" t="s">
        <v>25</v>
      </c>
      <c r="AM5" s="165" t="s">
        <v>188</v>
      </c>
      <c r="AN5" s="213" t="s">
        <v>215</v>
      </c>
      <c r="AO5" s="77" t="s">
        <v>25</v>
      </c>
      <c r="AP5" s="165" t="s">
        <v>188</v>
      </c>
      <c r="AQ5" s="213" t="s">
        <v>215</v>
      </c>
      <c r="AR5" s="77" t="s">
        <v>25</v>
      </c>
      <c r="AS5" s="165" t="s">
        <v>188</v>
      </c>
      <c r="AT5" s="213" t="s">
        <v>215</v>
      </c>
      <c r="AU5" s="77" t="s">
        <v>25</v>
      </c>
      <c r="AV5" s="165" t="s">
        <v>188</v>
      </c>
      <c r="AW5" s="213" t="s">
        <v>215</v>
      </c>
      <c r="AX5" s="77" t="s">
        <v>25</v>
      </c>
      <c r="AY5" s="165" t="s">
        <v>188</v>
      </c>
      <c r="AZ5" s="213" t="s">
        <v>215</v>
      </c>
      <c r="BA5" s="77" t="s">
        <v>25</v>
      </c>
      <c r="BB5" s="165" t="s">
        <v>188</v>
      </c>
      <c r="BC5" s="213" t="s">
        <v>215</v>
      </c>
      <c r="BD5" s="77" t="s">
        <v>25</v>
      </c>
      <c r="BE5" s="165" t="s">
        <v>188</v>
      </c>
      <c r="BF5" s="213" t="s">
        <v>215</v>
      </c>
      <c r="BG5" s="77" t="s">
        <v>25</v>
      </c>
      <c r="BH5" s="165" t="s">
        <v>188</v>
      </c>
      <c r="BI5" s="213" t="s">
        <v>215</v>
      </c>
      <c r="BJ5" s="77" t="s">
        <v>25</v>
      </c>
      <c r="BK5" s="165" t="s">
        <v>188</v>
      </c>
      <c r="BL5" s="213" t="s">
        <v>211</v>
      </c>
      <c r="BM5" s="77" t="s">
        <v>25</v>
      </c>
      <c r="BN5" s="165" t="s">
        <v>188</v>
      </c>
      <c r="BO5" s="213" t="s">
        <v>211</v>
      </c>
      <c r="BP5" s="77" t="s">
        <v>25</v>
      </c>
      <c r="BQ5" s="165" t="s">
        <v>188</v>
      </c>
      <c r="BR5" s="213" t="s">
        <v>215</v>
      </c>
      <c r="BS5" s="77" t="s">
        <v>25</v>
      </c>
      <c r="BT5" s="165" t="s">
        <v>188</v>
      </c>
      <c r="BU5" s="213" t="s">
        <v>215</v>
      </c>
      <c r="BV5" s="77" t="s">
        <v>25</v>
      </c>
      <c r="BW5" s="165" t="s">
        <v>188</v>
      </c>
      <c r="BX5" s="213" t="s">
        <v>215</v>
      </c>
      <c r="BY5" s="77" t="s">
        <v>25</v>
      </c>
      <c r="BZ5" s="165" t="s">
        <v>188</v>
      </c>
      <c r="CA5" s="213" t="s">
        <v>215</v>
      </c>
      <c r="CB5" s="77" t="s">
        <v>25</v>
      </c>
      <c r="CC5" s="165" t="s">
        <v>188</v>
      </c>
      <c r="CD5" s="213" t="s">
        <v>215</v>
      </c>
      <c r="CE5" s="77" t="s">
        <v>25</v>
      </c>
      <c r="CF5" s="165" t="s">
        <v>216</v>
      </c>
      <c r="CG5" s="213" t="s">
        <v>215</v>
      </c>
      <c r="CH5" s="77" t="s">
        <v>25</v>
      </c>
      <c r="CI5" s="165" t="s">
        <v>188</v>
      </c>
      <c r="CJ5" s="213" t="s">
        <v>215</v>
      </c>
      <c r="CK5" s="77" t="s">
        <v>25</v>
      </c>
      <c r="CL5" s="165" t="s">
        <v>188</v>
      </c>
      <c r="CM5" s="213" t="s">
        <v>215</v>
      </c>
      <c r="CN5" s="77" t="s">
        <v>25</v>
      </c>
      <c r="CO5" s="165" t="s">
        <v>188</v>
      </c>
      <c r="CP5" s="213" t="s">
        <v>215</v>
      </c>
      <c r="CQ5" s="77" t="s">
        <v>25</v>
      </c>
      <c r="CR5" s="165" t="s">
        <v>188</v>
      </c>
      <c r="CS5" s="213" t="s">
        <v>215</v>
      </c>
      <c r="CT5" s="77" t="s">
        <v>25</v>
      </c>
      <c r="CU5" s="165" t="s">
        <v>216</v>
      </c>
      <c r="CV5" s="213" t="s">
        <v>215</v>
      </c>
      <c r="CW5" s="77" t="s">
        <v>25</v>
      </c>
      <c r="CX5" s="165" t="s">
        <v>216</v>
      </c>
      <c r="CY5" s="213" t="s">
        <v>215</v>
      </c>
      <c r="CZ5" s="77" t="s">
        <v>25</v>
      </c>
      <c r="DA5" s="165" t="s">
        <v>216</v>
      </c>
      <c r="DB5" s="213" t="s">
        <v>215</v>
      </c>
      <c r="DC5" s="77" t="s">
        <v>25</v>
      </c>
      <c r="DD5" s="165" t="s">
        <v>216</v>
      </c>
      <c r="DE5" s="213" t="s">
        <v>215</v>
      </c>
      <c r="DF5" s="77" t="s">
        <v>25</v>
      </c>
      <c r="DG5" s="165" t="s">
        <v>216</v>
      </c>
      <c r="DH5" s="213" t="s">
        <v>215</v>
      </c>
      <c r="DI5" s="77" t="s">
        <v>25</v>
      </c>
      <c r="DJ5" s="165" t="s">
        <v>216</v>
      </c>
      <c r="DK5" s="213" t="s">
        <v>215</v>
      </c>
      <c r="DL5" s="77" t="s">
        <v>25</v>
      </c>
      <c r="DM5" s="165" t="s">
        <v>216</v>
      </c>
      <c r="DN5" s="213" t="s">
        <v>215</v>
      </c>
      <c r="DO5" s="77" t="s">
        <v>25</v>
      </c>
      <c r="DP5" s="165" t="s">
        <v>216</v>
      </c>
      <c r="DQ5" s="213" t="s">
        <v>215</v>
      </c>
      <c r="DR5" s="77" t="s">
        <v>25</v>
      </c>
      <c r="DS5" s="165" t="s">
        <v>216</v>
      </c>
      <c r="DT5" s="213" t="s">
        <v>215</v>
      </c>
      <c r="DU5" s="77" t="s">
        <v>25</v>
      </c>
      <c r="DV5" s="165" t="s">
        <v>216</v>
      </c>
      <c r="DW5" s="213" t="s">
        <v>215</v>
      </c>
      <c r="DX5" s="77" t="s">
        <v>25</v>
      </c>
      <c r="DY5" s="165" t="s">
        <v>216</v>
      </c>
      <c r="DZ5" s="213" t="s">
        <v>215</v>
      </c>
      <c r="EA5" s="77" t="s">
        <v>25</v>
      </c>
      <c r="EB5" s="165" t="s">
        <v>216</v>
      </c>
      <c r="EC5" s="213" t="s">
        <v>215</v>
      </c>
      <c r="ED5" s="77" t="s">
        <v>25</v>
      </c>
      <c r="EE5" s="165" t="s">
        <v>216</v>
      </c>
      <c r="EF5" s="213" t="s">
        <v>215</v>
      </c>
      <c r="EG5" s="77" t="s">
        <v>25</v>
      </c>
      <c r="EH5" s="165" t="s">
        <v>216</v>
      </c>
      <c r="EI5" s="213" t="s">
        <v>215</v>
      </c>
      <c r="EJ5" s="77" t="s">
        <v>25</v>
      </c>
      <c r="EK5" s="165" t="s">
        <v>216</v>
      </c>
      <c r="EL5" s="213" t="s">
        <v>215</v>
      </c>
      <c r="EM5" s="77" t="s">
        <v>25</v>
      </c>
      <c r="EN5" s="165" t="s">
        <v>216</v>
      </c>
      <c r="EO5" s="213" t="s">
        <v>215</v>
      </c>
      <c r="EP5" s="77" t="s">
        <v>25</v>
      </c>
      <c r="EQ5" s="165" t="s">
        <v>216</v>
      </c>
      <c r="ER5" s="213" t="s">
        <v>215</v>
      </c>
      <c r="ES5" s="77" t="s">
        <v>25</v>
      </c>
      <c r="ET5" s="165" t="s">
        <v>216</v>
      </c>
      <c r="EU5" s="213" t="s">
        <v>215</v>
      </c>
      <c r="EV5" s="77" t="s">
        <v>25</v>
      </c>
      <c r="EW5" s="165" t="s">
        <v>216</v>
      </c>
      <c r="EX5" s="213" t="s">
        <v>215</v>
      </c>
      <c r="EY5" s="77" t="s">
        <v>25</v>
      </c>
      <c r="EZ5" s="165" t="s">
        <v>216</v>
      </c>
      <c r="FA5" s="213" t="s">
        <v>215</v>
      </c>
      <c r="FB5" s="77" t="s">
        <v>25</v>
      </c>
      <c r="FC5" s="165" t="s">
        <v>216</v>
      </c>
      <c r="FD5" s="213" t="s">
        <v>215</v>
      </c>
      <c r="FE5" s="77" t="s">
        <v>25</v>
      </c>
      <c r="FF5" s="165" t="s">
        <v>216</v>
      </c>
      <c r="FG5" s="213" t="s">
        <v>215</v>
      </c>
      <c r="FH5" s="77" t="s">
        <v>25</v>
      </c>
      <c r="FI5" s="165" t="s">
        <v>216</v>
      </c>
      <c r="FJ5" s="213" t="s">
        <v>215</v>
      </c>
      <c r="FK5" s="77" t="s">
        <v>25</v>
      </c>
    </row>
    <row r="6" spans="1:167" hidden="1" x14ac:dyDescent="0.25">
      <c r="A6" s="41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67" hidden="1" x14ac:dyDescent="0.25">
      <c r="A7" s="42" t="s">
        <v>98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</row>
    <row r="8" spans="1:167" ht="30" hidden="1" x14ac:dyDescent="0.25">
      <c r="A8" s="35" t="s">
        <v>90</v>
      </c>
      <c r="B8" s="92" t="s">
        <v>9</v>
      </c>
      <c r="C8" s="38">
        <v>100</v>
      </c>
      <c r="D8" s="38">
        <v>100</v>
      </c>
      <c r="E8" s="167">
        <f t="shared" ref="E8:E16" si="0">D8/C8*100</f>
        <v>100</v>
      </c>
      <c r="F8" s="38">
        <v>100</v>
      </c>
      <c r="G8" s="38">
        <v>100</v>
      </c>
      <c r="H8" s="43">
        <f t="shared" ref="H8:H16" si="1">G8/F8*100</f>
        <v>100</v>
      </c>
      <c r="I8" s="38">
        <v>100</v>
      </c>
      <c r="J8" s="38">
        <v>100</v>
      </c>
      <c r="K8" s="43">
        <f t="shared" ref="K8:K16" si="2">J8/I8*100</f>
        <v>100</v>
      </c>
      <c r="L8" s="38">
        <v>100</v>
      </c>
      <c r="M8" s="38">
        <v>100</v>
      </c>
      <c r="N8" s="43">
        <f t="shared" ref="N8:N16" si="3">M8/L8*100</f>
        <v>100</v>
      </c>
      <c r="O8" s="38">
        <v>100</v>
      </c>
      <c r="P8" s="38">
        <v>100</v>
      </c>
      <c r="Q8" s="43">
        <f t="shared" ref="Q8:Q16" si="4">P8/O8*100</f>
        <v>100</v>
      </c>
      <c r="R8" s="38">
        <v>100</v>
      </c>
      <c r="S8" s="38">
        <v>100</v>
      </c>
      <c r="T8" s="43">
        <f t="shared" ref="T8:T16" si="5">S8/R8*100</f>
        <v>100</v>
      </c>
      <c r="U8" s="38">
        <v>100</v>
      </c>
      <c r="V8" s="38">
        <v>100</v>
      </c>
      <c r="W8" s="43">
        <f t="shared" ref="W8:W16" si="6">V8/U8*100</f>
        <v>100</v>
      </c>
      <c r="X8" s="38">
        <v>100</v>
      </c>
      <c r="Y8" s="38">
        <v>100</v>
      </c>
      <c r="Z8" s="43">
        <f t="shared" ref="Z8:Z16" si="7">Y8/X8*100</f>
        <v>100</v>
      </c>
      <c r="AA8" s="38">
        <v>100</v>
      </c>
      <c r="AB8" s="38">
        <v>100</v>
      </c>
      <c r="AC8" s="43">
        <f t="shared" ref="AC8:AC16" si="8">AB8/AA8*100</f>
        <v>100</v>
      </c>
      <c r="AD8" s="38">
        <v>100</v>
      </c>
      <c r="AE8" s="38">
        <v>100</v>
      </c>
      <c r="AF8" s="43">
        <f t="shared" ref="AF8:AF16" si="9">AE8/AD8*100</f>
        <v>100</v>
      </c>
      <c r="AG8" s="38">
        <v>100</v>
      </c>
      <c r="AH8" s="38">
        <v>100</v>
      </c>
      <c r="AI8" s="43">
        <f t="shared" ref="AI8:AI16" si="10">AH8/AG8*100</f>
        <v>100</v>
      </c>
      <c r="AJ8" s="38">
        <v>100</v>
      </c>
      <c r="AK8" s="38">
        <v>100</v>
      </c>
      <c r="AL8" s="43">
        <f t="shared" ref="AL8:AL16" si="11">AK8/AJ8*100</f>
        <v>100</v>
      </c>
      <c r="AM8" s="38">
        <v>100</v>
      </c>
      <c r="AN8" s="38">
        <v>100</v>
      </c>
      <c r="AO8" s="43">
        <f t="shared" ref="AO8:AO16" si="12">AN8/AM8*100</f>
        <v>100</v>
      </c>
      <c r="AP8" s="38">
        <v>100</v>
      </c>
      <c r="AQ8" s="38">
        <v>100</v>
      </c>
      <c r="AR8" s="43">
        <f t="shared" ref="AR8:AR16" si="13">AQ8/AP8*100</f>
        <v>100</v>
      </c>
      <c r="AS8" s="38">
        <v>100</v>
      </c>
      <c r="AT8" s="38">
        <v>100</v>
      </c>
      <c r="AU8" s="43">
        <f t="shared" ref="AU8:AU16" si="14">AT8/AS8*100</f>
        <v>100</v>
      </c>
      <c r="AV8" s="38">
        <v>100</v>
      </c>
      <c r="AW8" s="38">
        <v>100</v>
      </c>
      <c r="AX8" s="43">
        <f t="shared" ref="AX8:AX16" si="15">AW8/AV8*100</f>
        <v>100</v>
      </c>
      <c r="AY8" s="38">
        <v>100</v>
      </c>
      <c r="AZ8" s="38">
        <v>100</v>
      </c>
      <c r="BA8" s="43">
        <f t="shared" ref="BA8:BA16" si="16">AZ8/AY8*100</f>
        <v>100</v>
      </c>
      <c r="BB8" s="38">
        <v>100</v>
      </c>
      <c r="BC8" s="38">
        <v>100</v>
      </c>
      <c r="BD8" s="43">
        <f t="shared" ref="BD8:BD16" si="17">BC8/BB8*100</f>
        <v>100</v>
      </c>
      <c r="BE8" s="38">
        <v>100</v>
      </c>
      <c r="BF8" s="38">
        <v>100</v>
      </c>
      <c r="BG8" s="43">
        <f t="shared" ref="BG8:BG16" si="18">BF8/BE8*100</f>
        <v>100</v>
      </c>
      <c r="BH8" s="38">
        <v>100</v>
      </c>
      <c r="BI8" s="38">
        <v>100</v>
      </c>
      <c r="BJ8" s="43">
        <f t="shared" ref="BJ8:BJ16" si="19">BI8/BH8*100</f>
        <v>100</v>
      </c>
      <c r="BK8" s="38">
        <v>100</v>
      </c>
      <c r="BL8" s="38">
        <v>100</v>
      </c>
      <c r="BM8" s="43">
        <f t="shared" ref="BM8:BM16" si="20">BL8/BK8*100</f>
        <v>100</v>
      </c>
      <c r="BN8" s="38">
        <v>100</v>
      </c>
      <c r="BO8" s="38">
        <v>100</v>
      </c>
      <c r="BP8" s="43">
        <f t="shared" ref="BP8:BP16" si="21">BO8/BN8*100</f>
        <v>100</v>
      </c>
      <c r="BQ8" s="38">
        <v>100</v>
      </c>
      <c r="BR8" s="38">
        <v>100</v>
      </c>
      <c r="BS8" s="43">
        <f t="shared" ref="BS8:BS16" si="22">BR8/BQ8*100</f>
        <v>100</v>
      </c>
      <c r="BT8" s="38">
        <v>100</v>
      </c>
      <c r="BU8" s="38">
        <v>100</v>
      </c>
      <c r="BV8" s="43">
        <f t="shared" ref="BV8:BV16" si="23">BU8/BT8*100</f>
        <v>100</v>
      </c>
      <c r="BW8" s="38">
        <v>100</v>
      </c>
      <c r="BX8" s="38">
        <v>100</v>
      </c>
      <c r="BY8" s="43">
        <f t="shared" ref="BY8:BY16" si="24">BX8/BW8*100</f>
        <v>100</v>
      </c>
      <c r="BZ8" s="38">
        <v>100</v>
      </c>
      <c r="CA8" s="38">
        <v>100</v>
      </c>
      <c r="CB8" s="43">
        <f t="shared" ref="CB8:CB16" si="25">CA8/BZ8*100</f>
        <v>100</v>
      </c>
      <c r="CC8" s="38">
        <v>100</v>
      </c>
      <c r="CD8" s="38">
        <v>100</v>
      </c>
      <c r="CE8" s="43">
        <f t="shared" ref="CE8:CE16" si="26">CD8/CC8*100</f>
        <v>100</v>
      </c>
      <c r="CF8" s="38">
        <v>100</v>
      </c>
      <c r="CG8" s="38">
        <v>100</v>
      </c>
      <c r="CH8" s="43">
        <f t="shared" ref="CH8:CH16" si="27">CG8/CF8*100</f>
        <v>100</v>
      </c>
      <c r="CI8" s="38">
        <v>100</v>
      </c>
      <c r="CJ8" s="38">
        <v>100</v>
      </c>
      <c r="CK8" s="43">
        <f t="shared" ref="CK8:CK16" si="28">CJ8/CI8*100</f>
        <v>100</v>
      </c>
      <c r="CL8" s="38">
        <v>100</v>
      </c>
      <c r="CM8" s="38">
        <v>100</v>
      </c>
      <c r="CN8" s="43">
        <f t="shared" ref="CN8:CN16" si="29">CM8/CL8*100</f>
        <v>100</v>
      </c>
      <c r="CO8" s="38">
        <v>100</v>
      </c>
      <c r="CP8" s="38">
        <v>100</v>
      </c>
      <c r="CQ8" s="43">
        <f t="shared" ref="CQ8:CQ16" si="30">CP8/CO8*100</f>
        <v>100</v>
      </c>
      <c r="CR8" s="38">
        <v>100</v>
      </c>
      <c r="CS8" s="38">
        <v>100</v>
      </c>
      <c r="CT8" s="43">
        <f t="shared" ref="CT8:CT16" si="31">CS8/CR8*100</f>
        <v>100</v>
      </c>
      <c r="CU8" s="38">
        <v>100</v>
      </c>
      <c r="CV8" s="38">
        <v>100</v>
      </c>
      <c r="CW8" s="43">
        <f t="shared" ref="CW8:CW16" si="32">CV8/CU8*100</f>
        <v>100</v>
      </c>
      <c r="CX8" s="38">
        <v>100</v>
      </c>
      <c r="CY8" s="38">
        <v>100</v>
      </c>
      <c r="CZ8" s="43">
        <f t="shared" ref="CZ8:CZ16" si="33">CY8/CX8*100</f>
        <v>100</v>
      </c>
      <c r="DA8" s="38">
        <v>100</v>
      </c>
      <c r="DB8" s="38">
        <v>100</v>
      </c>
      <c r="DC8" s="43">
        <f t="shared" ref="DC8:DC16" si="34">DB8/DA8*100</f>
        <v>100</v>
      </c>
      <c r="DD8" s="38">
        <v>100</v>
      </c>
      <c r="DE8" s="38">
        <v>100</v>
      </c>
      <c r="DF8" s="43">
        <f t="shared" ref="DF8:DF16" si="35">DE8/DD8*100</f>
        <v>100</v>
      </c>
      <c r="DG8" s="38">
        <v>100</v>
      </c>
      <c r="DH8" s="38">
        <v>100</v>
      </c>
      <c r="DI8" s="43">
        <f t="shared" ref="DI8:DI16" si="36">DH8/DG8*100</f>
        <v>100</v>
      </c>
      <c r="DJ8" s="38">
        <v>100</v>
      </c>
      <c r="DK8" s="38">
        <v>100</v>
      </c>
      <c r="DL8" s="43">
        <f t="shared" ref="DL8:DL16" si="37">DK8/DJ8*100</f>
        <v>100</v>
      </c>
      <c r="DM8" s="38">
        <v>100</v>
      </c>
      <c r="DN8" s="38">
        <v>100</v>
      </c>
      <c r="DO8" s="43">
        <f t="shared" ref="DO8:DO16" si="38">DN8/DM8*100</f>
        <v>100</v>
      </c>
      <c r="DP8" s="38">
        <v>100</v>
      </c>
      <c r="DQ8" s="38">
        <v>100</v>
      </c>
      <c r="DR8" s="43">
        <f t="shared" ref="DR8:DR16" si="39">DQ8/DP8*100</f>
        <v>100</v>
      </c>
      <c r="DS8" s="38">
        <v>100</v>
      </c>
      <c r="DT8" s="38">
        <v>100</v>
      </c>
      <c r="DU8" s="43">
        <f t="shared" ref="DU8:DU16" si="40">DT8/DS8*100</f>
        <v>100</v>
      </c>
      <c r="DV8" s="38">
        <v>100</v>
      </c>
      <c r="DW8" s="38">
        <v>100</v>
      </c>
      <c r="DX8" s="43">
        <f t="shared" ref="DX8:DX16" si="41">DW8/DV8*100</f>
        <v>100</v>
      </c>
      <c r="DY8" s="38">
        <v>100</v>
      </c>
      <c r="DZ8" s="38">
        <v>100</v>
      </c>
      <c r="EA8" s="43">
        <f t="shared" ref="EA8:EA16" si="42">DZ8/DY8*100</f>
        <v>100</v>
      </c>
      <c r="EB8" s="38">
        <v>100</v>
      </c>
      <c r="EC8" s="38">
        <v>100</v>
      </c>
      <c r="ED8" s="43">
        <f t="shared" ref="ED8:ED16" si="43">EC8/EB8*100</f>
        <v>100</v>
      </c>
      <c r="EE8" s="38">
        <v>100</v>
      </c>
      <c r="EF8" s="38">
        <v>100</v>
      </c>
      <c r="EG8" s="43">
        <f t="shared" ref="EG8:EG16" si="44">EF8/EE8*100</f>
        <v>100</v>
      </c>
      <c r="EH8" s="38">
        <v>100</v>
      </c>
      <c r="EI8" s="38">
        <v>100</v>
      </c>
      <c r="EJ8" s="43">
        <f t="shared" ref="EJ8:EJ16" si="45">EI8/EH8*100</f>
        <v>100</v>
      </c>
      <c r="EK8" s="38">
        <v>100</v>
      </c>
      <c r="EL8" s="38">
        <v>100</v>
      </c>
      <c r="EM8" s="43">
        <f t="shared" ref="EM8:EM16" si="46">EL8/EK8*100</f>
        <v>100</v>
      </c>
      <c r="EN8" s="38">
        <v>100</v>
      </c>
      <c r="EO8" s="38">
        <v>100</v>
      </c>
      <c r="EP8" s="43">
        <f t="shared" ref="EP8:EP16" si="47">EO8/EN8*100</f>
        <v>100</v>
      </c>
      <c r="EQ8" s="38">
        <v>100</v>
      </c>
      <c r="ER8" s="38">
        <v>100</v>
      </c>
      <c r="ES8" s="43">
        <f t="shared" ref="ES8:ES16" si="48">ER8/EQ8*100</f>
        <v>100</v>
      </c>
      <c r="ET8" s="38">
        <v>100</v>
      </c>
      <c r="EU8" s="38">
        <v>100</v>
      </c>
      <c r="EV8" s="43">
        <f t="shared" ref="EV8:EV16" si="49">EU8/ET8*100</f>
        <v>100</v>
      </c>
      <c r="EW8" s="38">
        <v>100</v>
      </c>
      <c r="EX8" s="38">
        <v>100</v>
      </c>
      <c r="EY8" s="43">
        <f t="shared" ref="EY8:EY16" si="50">EX8/EW8*100</f>
        <v>100</v>
      </c>
      <c r="EZ8" s="38">
        <v>100</v>
      </c>
      <c r="FA8" s="38">
        <v>100</v>
      </c>
      <c r="FB8" s="43">
        <f t="shared" ref="FB8:FB16" si="51">FA8/EZ8*100</f>
        <v>100</v>
      </c>
      <c r="FC8" s="38">
        <v>100</v>
      </c>
      <c r="FD8" s="38">
        <v>100</v>
      </c>
      <c r="FE8" s="43">
        <f t="shared" ref="FE8:FE16" si="52">FD8/FC8*100</f>
        <v>100</v>
      </c>
      <c r="FF8" s="38">
        <v>100</v>
      </c>
      <c r="FG8" s="38">
        <v>100</v>
      </c>
      <c r="FH8" s="43">
        <f t="shared" ref="FH8:FH16" si="53">FG8/FF8*100</f>
        <v>100</v>
      </c>
      <c r="FI8" s="38">
        <f>(C8+F8+I8+L8+O8+R8+U8+X8+AA8+AD8+AG8+AJ8+AM8+AP8+AS8+AV8+AY8+BB8+BE8+BH8+BK8+BN8+BQ8+BT8+BW8+BZ8+CC8+CF8+CI8+CL8+CO8+CR8+CU8+CX8+DA8+DD8+DG8+DJ8+DM8+DP8+DS8+DV8+DY8+EB8+EE8+EH8+EK8+EN8+EQ8+ET8+EW8+EZ8+FC8+FF8)/54</f>
        <v>100</v>
      </c>
      <c r="FJ8" s="38">
        <f>(D8+G8+J8+M8+P8+S8+V8+Y8+AB8+AE8+AH8+AK8+AN8+AQ8+AT8+AW8+AZ8+BC8+BF8+BI8+BL8+BO8+BR8+BU8+BX8+CA8+CD8+CG8+CJ8+CM8+CP8+CS8+CV8+CY8+DB8+DE8+DH8+DK8+DN8+DQ8+DT8+DW8+DZ8+EC8+EF8+EI8+EL8+EO8+ER8+EU8+EX8+FA8+FD8+FG8)/54</f>
        <v>100</v>
      </c>
      <c r="FK8" s="43">
        <f t="shared" ref="FK8:FK15" si="54">FJ8/FI8*100</f>
        <v>100</v>
      </c>
    </row>
    <row r="9" spans="1:167" ht="30" hidden="1" x14ac:dyDescent="0.25">
      <c r="A9" s="35" t="s">
        <v>91</v>
      </c>
      <c r="B9" s="92" t="s">
        <v>9</v>
      </c>
      <c r="C9" s="38">
        <v>80</v>
      </c>
      <c r="D9" s="38">
        <v>80</v>
      </c>
      <c r="E9" s="43">
        <f t="shared" si="0"/>
        <v>100</v>
      </c>
      <c r="F9" s="38">
        <v>80</v>
      </c>
      <c r="G9" s="38">
        <v>80</v>
      </c>
      <c r="H9" s="43">
        <f t="shared" si="1"/>
        <v>100</v>
      </c>
      <c r="I9" s="38">
        <v>80</v>
      </c>
      <c r="J9" s="38">
        <v>80</v>
      </c>
      <c r="K9" s="43">
        <f t="shared" si="2"/>
        <v>100</v>
      </c>
      <c r="L9" s="38">
        <v>80</v>
      </c>
      <c r="M9" s="38">
        <v>80</v>
      </c>
      <c r="N9" s="43">
        <f t="shared" si="3"/>
        <v>100</v>
      </c>
      <c r="O9" s="38">
        <v>80</v>
      </c>
      <c r="P9" s="38">
        <v>80</v>
      </c>
      <c r="Q9" s="43">
        <f t="shared" si="4"/>
        <v>100</v>
      </c>
      <c r="R9" s="38">
        <v>80</v>
      </c>
      <c r="S9" s="38">
        <v>80</v>
      </c>
      <c r="T9" s="43">
        <f t="shared" si="5"/>
        <v>100</v>
      </c>
      <c r="U9" s="38">
        <v>80</v>
      </c>
      <c r="V9" s="38">
        <v>80</v>
      </c>
      <c r="W9" s="43">
        <f t="shared" si="6"/>
        <v>100</v>
      </c>
      <c r="X9" s="38">
        <v>80</v>
      </c>
      <c r="Y9" s="38">
        <v>80</v>
      </c>
      <c r="Z9" s="43">
        <f t="shared" si="7"/>
        <v>100</v>
      </c>
      <c r="AA9" s="38">
        <v>80</v>
      </c>
      <c r="AB9" s="38">
        <v>80</v>
      </c>
      <c r="AC9" s="43">
        <f t="shared" si="8"/>
        <v>100</v>
      </c>
      <c r="AD9" s="38">
        <v>80</v>
      </c>
      <c r="AE9" s="38">
        <v>80</v>
      </c>
      <c r="AF9" s="43">
        <f t="shared" si="9"/>
        <v>100</v>
      </c>
      <c r="AG9" s="38">
        <v>80</v>
      </c>
      <c r="AH9" s="38">
        <v>80</v>
      </c>
      <c r="AI9" s="43">
        <f t="shared" si="10"/>
        <v>100</v>
      </c>
      <c r="AJ9" s="38">
        <v>80</v>
      </c>
      <c r="AK9" s="38">
        <v>80</v>
      </c>
      <c r="AL9" s="43">
        <f t="shared" si="11"/>
        <v>100</v>
      </c>
      <c r="AM9" s="38">
        <v>80</v>
      </c>
      <c r="AN9" s="38">
        <v>80</v>
      </c>
      <c r="AO9" s="43">
        <f t="shared" si="12"/>
        <v>100</v>
      </c>
      <c r="AP9" s="38">
        <v>80</v>
      </c>
      <c r="AQ9" s="38">
        <v>80</v>
      </c>
      <c r="AR9" s="43">
        <f t="shared" si="13"/>
        <v>100</v>
      </c>
      <c r="AS9" s="38">
        <v>80</v>
      </c>
      <c r="AT9" s="38">
        <v>80</v>
      </c>
      <c r="AU9" s="43">
        <f t="shared" si="14"/>
        <v>100</v>
      </c>
      <c r="AV9" s="38">
        <v>80</v>
      </c>
      <c r="AW9" s="38">
        <v>80</v>
      </c>
      <c r="AX9" s="43">
        <f t="shared" si="15"/>
        <v>100</v>
      </c>
      <c r="AY9" s="38">
        <v>80</v>
      </c>
      <c r="AZ9" s="38">
        <v>80</v>
      </c>
      <c r="BA9" s="43">
        <f t="shared" si="16"/>
        <v>100</v>
      </c>
      <c r="BB9" s="38">
        <v>80</v>
      </c>
      <c r="BC9" s="38">
        <v>80</v>
      </c>
      <c r="BD9" s="43">
        <f t="shared" si="17"/>
        <v>100</v>
      </c>
      <c r="BE9" s="38">
        <v>80</v>
      </c>
      <c r="BF9" s="38">
        <v>80</v>
      </c>
      <c r="BG9" s="43">
        <f t="shared" si="18"/>
        <v>100</v>
      </c>
      <c r="BH9" s="38">
        <v>80</v>
      </c>
      <c r="BI9" s="38">
        <v>80</v>
      </c>
      <c r="BJ9" s="43">
        <f t="shared" si="19"/>
        <v>100</v>
      </c>
      <c r="BK9" s="38">
        <v>80</v>
      </c>
      <c r="BL9" s="38">
        <v>80</v>
      </c>
      <c r="BM9" s="43">
        <f t="shared" si="20"/>
        <v>100</v>
      </c>
      <c r="BN9" s="38">
        <v>80</v>
      </c>
      <c r="BO9" s="38">
        <v>80</v>
      </c>
      <c r="BP9" s="43">
        <f t="shared" si="21"/>
        <v>100</v>
      </c>
      <c r="BQ9" s="38">
        <v>80</v>
      </c>
      <c r="BR9" s="38">
        <v>80</v>
      </c>
      <c r="BS9" s="43">
        <f t="shared" si="22"/>
        <v>100</v>
      </c>
      <c r="BT9" s="38">
        <v>80</v>
      </c>
      <c r="BU9" s="38">
        <v>80</v>
      </c>
      <c r="BV9" s="43">
        <f t="shared" si="23"/>
        <v>100</v>
      </c>
      <c r="BW9" s="38">
        <v>80</v>
      </c>
      <c r="BX9" s="38">
        <v>80</v>
      </c>
      <c r="BY9" s="43">
        <f t="shared" si="24"/>
        <v>100</v>
      </c>
      <c r="BZ9" s="38">
        <v>80</v>
      </c>
      <c r="CA9" s="38">
        <v>80</v>
      </c>
      <c r="CB9" s="43">
        <f t="shared" si="25"/>
        <v>100</v>
      </c>
      <c r="CC9" s="38">
        <v>80</v>
      </c>
      <c r="CD9" s="38">
        <v>80</v>
      </c>
      <c r="CE9" s="43">
        <f t="shared" si="26"/>
        <v>100</v>
      </c>
      <c r="CF9" s="38">
        <v>80</v>
      </c>
      <c r="CG9" s="38">
        <v>80</v>
      </c>
      <c r="CH9" s="43">
        <f t="shared" si="27"/>
        <v>100</v>
      </c>
      <c r="CI9" s="38">
        <v>80</v>
      </c>
      <c r="CJ9" s="38">
        <v>80</v>
      </c>
      <c r="CK9" s="43">
        <f t="shared" si="28"/>
        <v>100</v>
      </c>
      <c r="CL9" s="38">
        <v>80</v>
      </c>
      <c r="CM9" s="38">
        <v>80</v>
      </c>
      <c r="CN9" s="43">
        <f t="shared" si="29"/>
        <v>100</v>
      </c>
      <c r="CO9" s="38">
        <v>80</v>
      </c>
      <c r="CP9" s="38">
        <v>80</v>
      </c>
      <c r="CQ9" s="43">
        <f t="shared" si="30"/>
        <v>100</v>
      </c>
      <c r="CR9" s="38">
        <v>80</v>
      </c>
      <c r="CS9" s="38">
        <v>80</v>
      </c>
      <c r="CT9" s="43">
        <f t="shared" si="31"/>
        <v>100</v>
      </c>
      <c r="CU9" s="38">
        <v>80</v>
      </c>
      <c r="CV9" s="38">
        <v>80</v>
      </c>
      <c r="CW9" s="43">
        <f t="shared" si="32"/>
        <v>100</v>
      </c>
      <c r="CX9" s="38">
        <v>80</v>
      </c>
      <c r="CY9" s="38">
        <v>80</v>
      </c>
      <c r="CZ9" s="43">
        <f t="shared" si="33"/>
        <v>100</v>
      </c>
      <c r="DA9" s="38">
        <v>80</v>
      </c>
      <c r="DB9" s="38">
        <v>80</v>
      </c>
      <c r="DC9" s="43">
        <f t="shared" si="34"/>
        <v>100</v>
      </c>
      <c r="DD9" s="38">
        <v>80</v>
      </c>
      <c r="DE9" s="38">
        <v>80</v>
      </c>
      <c r="DF9" s="43">
        <f t="shared" si="35"/>
        <v>100</v>
      </c>
      <c r="DG9" s="38">
        <v>80</v>
      </c>
      <c r="DH9" s="38">
        <v>80</v>
      </c>
      <c r="DI9" s="43">
        <f t="shared" si="36"/>
        <v>100</v>
      </c>
      <c r="DJ9" s="38">
        <v>80</v>
      </c>
      <c r="DK9" s="38">
        <v>80</v>
      </c>
      <c r="DL9" s="43">
        <f t="shared" si="37"/>
        <v>100</v>
      </c>
      <c r="DM9" s="38">
        <v>80</v>
      </c>
      <c r="DN9" s="38">
        <v>80</v>
      </c>
      <c r="DO9" s="43">
        <f t="shared" si="38"/>
        <v>100</v>
      </c>
      <c r="DP9" s="38">
        <v>80</v>
      </c>
      <c r="DQ9" s="38">
        <v>80</v>
      </c>
      <c r="DR9" s="43">
        <f t="shared" si="39"/>
        <v>100</v>
      </c>
      <c r="DS9" s="38">
        <v>80</v>
      </c>
      <c r="DT9" s="38">
        <v>80</v>
      </c>
      <c r="DU9" s="43">
        <f t="shared" si="40"/>
        <v>100</v>
      </c>
      <c r="DV9" s="38">
        <v>80</v>
      </c>
      <c r="DW9" s="38">
        <v>80</v>
      </c>
      <c r="DX9" s="43">
        <f t="shared" si="41"/>
        <v>100</v>
      </c>
      <c r="DY9" s="38">
        <v>80</v>
      </c>
      <c r="DZ9" s="38">
        <v>80</v>
      </c>
      <c r="EA9" s="43">
        <f t="shared" si="42"/>
        <v>100</v>
      </c>
      <c r="EB9" s="38">
        <v>80</v>
      </c>
      <c r="EC9" s="38">
        <v>80</v>
      </c>
      <c r="ED9" s="43">
        <f t="shared" si="43"/>
        <v>100</v>
      </c>
      <c r="EE9" s="38">
        <v>80</v>
      </c>
      <c r="EF9" s="38">
        <v>80</v>
      </c>
      <c r="EG9" s="43">
        <f t="shared" si="44"/>
        <v>100</v>
      </c>
      <c r="EH9" s="38">
        <v>80</v>
      </c>
      <c r="EI9" s="38">
        <v>80</v>
      </c>
      <c r="EJ9" s="43">
        <f t="shared" si="45"/>
        <v>100</v>
      </c>
      <c r="EK9" s="38">
        <v>80</v>
      </c>
      <c r="EL9" s="38">
        <v>80</v>
      </c>
      <c r="EM9" s="43">
        <f t="shared" si="46"/>
        <v>100</v>
      </c>
      <c r="EN9" s="38">
        <v>80</v>
      </c>
      <c r="EO9" s="38">
        <v>80</v>
      </c>
      <c r="EP9" s="43">
        <f t="shared" si="47"/>
        <v>100</v>
      </c>
      <c r="EQ9" s="38">
        <v>80</v>
      </c>
      <c r="ER9" s="38">
        <v>80</v>
      </c>
      <c r="ES9" s="43">
        <f t="shared" si="48"/>
        <v>100</v>
      </c>
      <c r="ET9" s="38">
        <v>80</v>
      </c>
      <c r="EU9" s="38">
        <v>80</v>
      </c>
      <c r="EV9" s="43">
        <f t="shared" si="49"/>
        <v>100</v>
      </c>
      <c r="EW9" s="38">
        <v>80</v>
      </c>
      <c r="EX9" s="38">
        <v>80</v>
      </c>
      <c r="EY9" s="43">
        <f t="shared" si="50"/>
        <v>100</v>
      </c>
      <c r="EZ9" s="38">
        <v>80</v>
      </c>
      <c r="FA9" s="38">
        <v>80</v>
      </c>
      <c r="FB9" s="43">
        <f t="shared" si="51"/>
        <v>100</v>
      </c>
      <c r="FC9" s="38">
        <v>80</v>
      </c>
      <c r="FD9" s="38">
        <v>80</v>
      </c>
      <c r="FE9" s="43">
        <f t="shared" si="52"/>
        <v>100</v>
      </c>
      <c r="FF9" s="38">
        <v>80</v>
      </c>
      <c r="FG9" s="38">
        <v>80</v>
      </c>
      <c r="FH9" s="43">
        <f t="shared" si="53"/>
        <v>100</v>
      </c>
      <c r="FI9" s="38">
        <f t="shared" ref="FI9:FI15" si="55">(C9+F9+I9+L9+O9+R9+U9+X9+AA9+AD9+AG9+AJ9+AM9+AP9+AS9+AV9+AY9+BB9+BE9+BH9+BK9+BN9+BQ9+BT9+BW9+BZ9+CC9+CF9+CI9+CL9+CO9+CR9+CU9+CX9+DA9+DD9+DG9+DJ9+DM9+DP9+DS9+DV9+DY9+EB9+EE9+EH9+EK9+EN9+EQ9+ET9+EW9+EZ9+FC9+FF9)/54</f>
        <v>80</v>
      </c>
      <c r="FJ9" s="38">
        <f t="shared" ref="FJ9:FJ15" si="56">(D9+G9+J9+M9+P9+S9+V9+Y9+AB9+AE9+AH9+AK9+AN9+AQ9+AT9+AW9+AZ9+BC9+BF9+BI9+BL9+BO9+BR9+BU9+BX9+CA9+CD9+CG9+CJ9+CM9+CP9+CS9+CV9+CY9+DB9+DE9+DH9+DK9+DN9+DQ9+DT9+DW9+DZ9+EC9+EF9+EI9+EL9+EO9+ER9+EU9+EX9+FA9+FD9+FG9)/54</f>
        <v>80</v>
      </c>
      <c r="FK9" s="43">
        <f t="shared" si="54"/>
        <v>100</v>
      </c>
    </row>
    <row r="10" spans="1:167" ht="30" hidden="1" x14ac:dyDescent="0.25">
      <c r="A10" s="35" t="s">
        <v>92</v>
      </c>
      <c r="B10" s="92" t="s">
        <v>9</v>
      </c>
      <c r="C10" s="38">
        <v>100</v>
      </c>
      <c r="D10" s="38">
        <v>100</v>
      </c>
      <c r="E10" s="43">
        <f t="shared" si="0"/>
        <v>100</v>
      </c>
      <c r="F10" s="38">
        <v>100</v>
      </c>
      <c r="G10" s="38">
        <v>100</v>
      </c>
      <c r="H10" s="43">
        <f t="shared" si="1"/>
        <v>100</v>
      </c>
      <c r="I10" s="38">
        <v>100</v>
      </c>
      <c r="J10" s="38">
        <v>100</v>
      </c>
      <c r="K10" s="43">
        <f t="shared" si="2"/>
        <v>100</v>
      </c>
      <c r="L10" s="38">
        <v>100</v>
      </c>
      <c r="M10" s="38">
        <v>100</v>
      </c>
      <c r="N10" s="43">
        <f t="shared" si="3"/>
        <v>100</v>
      </c>
      <c r="O10" s="38">
        <v>100</v>
      </c>
      <c r="P10" s="38">
        <v>100</v>
      </c>
      <c r="Q10" s="43">
        <f t="shared" si="4"/>
        <v>100</v>
      </c>
      <c r="R10" s="38">
        <v>100</v>
      </c>
      <c r="S10" s="38">
        <v>100</v>
      </c>
      <c r="T10" s="43">
        <f t="shared" si="5"/>
        <v>100</v>
      </c>
      <c r="U10" s="38">
        <v>100</v>
      </c>
      <c r="V10" s="38">
        <v>100</v>
      </c>
      <c r="W10" s="43">
        <f t="shared" si="6"/>
        <v>100</v>
      </c>
      <c r="X10" s="38">
        <v>100</v>
      </c>
      <c r="Y10" s="38">
        <v>100</v>
      </c>
      <c r="Z10" s="43">
        <f t="shared" si="7"/>
        <v>100</v>
      </c>
      <c r="AA10" s="38">
        <v>100</v>
      </c>
      <c r="AB10" s="38">
        <v>100</v>
      </c>
      <c r="AC10" s="43">
        <f t="shared" si="8"/>
        <v>100</v>
      </c>
      <c r="AD10" s="38">
        <v>100</v>
      </c>
      <c r="AE10" s="38">
        <v>100</v>
      </c>
      <c r="AF10" s="43">
        <f t="shared" si="9"/>
        <v>100</v>
      </c>
      <c r="AG10" s="38">
        <v>100</v>
      </c>
      <c r="AH10" s="38">
        <v>100</v>
      </c>
      <c r="AI10" s="43">
        <f t="shared" si="10"/>
        <v>100</v>
      </c>
      <c r="AJ10" s="38">
        <v>100</v>
      </c>
      <c r="AK10" s="38">
        <v>100</v>
      </c>
      <c r="AL10" s="43">
        <f t="shared" si="11"/>
        <v>100</v>
      </c>
      <c r="AM10" s="38">
        <v>100</v>
      </c>
      <c r="AN10" s="38">
        <v>100</v>
      </c>
      <c r="AO10" s="43">
        <f t="shared" si="12"/>
        <v>100</v>
      </c>
      <c r="AP10" s="38">
        <v>100</v>
      </c>
      <c r="AQ10" s="38">
        <v>100</v>
      </c>
      <c r="AR10" s="43">
        <f t="shared" si="13"/>
        <v>100</v>
      </c>
      <c r="AS10" s="38">
        <v>100</v>
      </c>
      <c r="AT10" s="38">
        <v>100</v>
      </c>
      <c r="AU10" s="43">
        <f t="shared" si="14"/>
        <v>100</v>
      </c>
      <c r="AV10" s="38">
        <v>100</v>
      </c>
      <c r="AW10" s="38">
        <v>100</v>
      </c>
      <c r="AX10" s="43">
        <f t="shared" si="15"/>
        <v>100</v>
      </c>
      <c r="AY10" s="38">
        <v>100</v>
      </c>
      <c r="AZ10" s="38">
        <v>100</v>
      </c>
      <c r="BA10" s="43">
        <f t="shared" si="16"/>
        <v>100</v>
      </c>
      <c r="BB10" s="38">
        <v>100</v>
      </c>
      <c r="BC10" s="38">
        <v>100</v>
      </c>
      <c r="BD10" s="43">
        <f t="shared" si="17"/>
        <v>100</v>
      </c>
      <c r="BE10" s="38">
        <v>100</v>
      </c>
      <c r="BF10" s="38">
        <v>100</v>
      </c>
      <c r="BG10" s="43">
        <f t="shared" si="18"/>
        <v>100</v>
      </c>
      <c r="BH10" s="38">
        <v>100</v>
      </c>
      <c r="BI10" s="38">
        <v>100</v>
      </c>
      <c r="BJ10" s="43">
        <f t="shared" si="19"/>
        <v>100</v>
      </c>
      <c r="BK10" s="38">
        <v>100</v>
      </c>
      <c r="BL10" s="38">
        <v>100</v>
      </c>
      <c r="BM10" s="43">
        <f t="shared" si="20"/>
        <v>100</v>
      </c>
      <c r="BN10" s="38">
        <v>100</v>
      </c>
      <c r="BO10" s="38">
        <v>100</v>
      </c>
      <c r="BP10" s="43">
        <f t="shared" si="21"/>
        <v>100</v>
      </c>
      <c r="BQ10" s="38">
        <v>100</v>
      </c>
      <c r="BR10" s="38">
        <v>100</v>
      </c>
      <c r="BS10" s="43">
        <f t="shared" si="22"/>
        <v>100</v>
      </c>
      <c r="BT10" s="38">
        <v>100</v>
      </c>
      <c r="BU10" s="38">
        <v>100</v>
      </c>
      <c r="BV10" s="43">
        <f t="shared" si="23"/>
        <v>100</v>
      </c>
      <c r="BW10" s="38">
        <v>100</v>
      </c>
      <c r="BX10" s="38">
        <v>100</v>
      </c>
      <c r="BY10" s="43">
        <f t="shared" si="24"/>
        <v>100</v>
      </c>
      <c r="BZ10" s="38">
        <v>100</v>
      </c>
      <c r="CA10" s="38">
        <v>100</v>
      </c>
      <c r="CB10" s="43">
        <f t="shared" si="25"/>
        <v>100</v>
      </c>
      <c r="CC10" s="38">
        <v>100</v>
      </c>
      <c r="CD10" s="38">
        <v>100</v>
      </c>
      <c r="CE10" s="43">
        <f t="shared" si="26"/>
        <v>100</v>
      </c>
      <c r="CF10" s="38">
        <v>100</v>
      </c>
      <c r="CG10" s="38">
        <v>100</v>
      </c>
      <c r="CH10" s="43">
        <f t="shared" si="27"/>
        <v>100</v>
      </c>
      <c r="CI10" s="38">
        <v>100</v>
      </c>
      <c r="CJ10" s="38">
        <v>100</v>
      </c>
      <c r="CK10" s="43">
        <f t="shared" si="28"/>
        <v>100</v>
      </c>
      <c r="CL10" s="38">
        <v>100</v>
      </c>
      <c r="CM10" s="38">
        <v>100</v>
      </c>
      <c r="CN10" s="43">
        <f t="shared" si="29"/>
        <v>100</v>
      </c>
      <c r="CO10" s="38">
        <v>100</v>
      </c>
      <c r="CP10" s="38">
        <v>100</v>
      </c>
      <c r="CQ10" s="43">
        <f t="shared" si="30"/>
        <v>100</v>
      </c>
      <c r="CR10" s="38">
        <v>100</v>
      </c>
      <c r="CS10" s="38">
        <v>100</v>
      </c>
      <c r="CT10" s="43">
        <f t="shared" si="31"/>
        <v>100</v>
      </c>
      <c r="CU10" s="38">
        <v>100</v>
      </c>
      <c r="CV10" s="38">
        <v>100</v>
      </c>
      <c r="CW10" s="43">
        <f t="shared" si="32"/>
        <v>100</v>
      </c>
      <c r="CX10" s="38">
        <v>100</v>
      </c>
      <c r="CY10" s="38">
        <v>100</v>
      </c>
      <c r="CZ10" s="43">
        <f t="shared" si="33"/>
        <v>100</v>
      </c>
      <c r="DA10" s="38">
        <v>100</v>
      </c>
      <c r="DB10" s="38">
        <v>100</v>
      </c>
      <c r="DC10" s="43">
        <f t="shared" si="34"/>
        <v>100</v>
      </c>
      <c r="DD10" s="38">
        <v>100</v>
      </c>
      <c r="DE10" s="38">
        <v>100</v>
      </c>
      <c r="DF10" s="43">
        <f t="shared" si="35"/>
        <v>100</v>
      </c>
      <c r="DG10" s="38">
        <v>100</v>
      </c>
      <c r="DH10" s="38">
        <v>100</v>
      </c>
      <c r="DI10" s="43">
        <f t="shared" si="36"/>
        <v>100</v>
      </c>
      <c r="DJ10" s="38">
        <v>100</v>
      </c>
      <c r="DK10" s="38">
        <v>100</v>
      </c>
      <c r="DL10" s="43">
        <f t="shared" si="37"/>
        <v>100</v>
      </c>
      <c r="DM10" s="38">
        <v>100</v>
      </c>
      <c r="DN10" s="38">
        <v>100</v>
      </c>
      <c r="DO10" s="43">
        <f t="shared" si="38"/>
        <v>100</v>
      </c>
      <c r="DP10" s="38">
        <v>100</v>
      </c>
      <c r="DQ10" s="38">
        <v>100</v>
      </c>
      <c r="DR10" s="43">
        <f t="shared" si="39"/>
        <v>100</v>
      </c>
      <c r="DS10" s="38">
        <v>100</v>
      </c>
      <c r="DT10" s="38">
        <v>100</v>
      </c>
      <c r="DU10" s="43">
        <f t="shared" si="40"/>
        <v>100</v>
      </c>
      <c r="DV10" s="38">
        <v>100</v>
      </c>
      <c r="DW10" s="38">
        <v>100</v>
      </c>
      <c r="DX10" s="43">
        <f t="shared" si="41"/>
        <v>100</v>
      </c>
      <c r="DY10" s="38">
        <v>100</v>
      </c>
      <c r="DZ10" s="38">
        <v>100</v>
      </c>
      <c r="EA10" s="43">
        <f t="shared" si="42"/>
        <v>100</v>
      </c>
      <c r="EB10" s="38">
        <v>100</v>
      </c>
      <c r="EC10" s="38">
        <v>100</v>
      </c>
      <c r="ED10" s="43">
        <f t="shared" si="43"/>
        <v>100</v>
      </c>
      <c r="EE10" s="38">
        <v>100</v>
      </c>
      <c r="EF10" s="38">
        <v>100</v>
      </c>
      <c r="EG10" s="43">
        <f t="shared" si="44"/>
        <v>100</v>
      </c>
      <c r="EH10" s="38">
        <v>100</v>
      </c>
      <c r="EI10" s="38">
        <v>100</v>
      </c>
      <c r="EJ10" s="43">
        <f t="shared" si="45"/>
        <v>100</v>
      </c>
      <c r="EK10" s="38">
        <v>100</v>
      </c>
      <c r="EL10" s="38">
        <v>100</v>
      </c>
      <c r="EM10" s="43">
        <f t="shared" si="46"/>
        <v>100</v>
      </c>
      <c r="EN10" s="38">
        <v>100</v>
      </c>
      <c r="EO10" s="38">
        <v>100</v>
      </c>
      <c r="EP10" s="43">
        <f t="shared" si="47"/>
        <v>100</v>
      </c>
      <c r="EQ10" s="38">
        <v>100</v>
      </c>
      <c r="ER10" s="38">
        <v>100</v>
      </c>
      <c r="ES10" s="43">
        <f t="shared" si="48"/>
        <v>100</v>
      </c>
      <c r="ET10" s="38">
        <v>100</v>
      </c>
      <c r="EU10" s="38">
        <v>100</v>
      </c>
      <c r="EV10" s="43">
        <f t="shared" si="49"/>
        <v>100</v>
      </c>
      <c r="EW10" s="38">
        <v>100</v>
      </c>
      <c r="EX10" s="38">
        <v>100</v>
      </c>
      <c r="EY10" s="43">
        <f t="shared" si="50"/>
        <v>100</v>
      </c>
      <c r="EZ10" s="38">
        <v>100</v>
      </c>
      <c r="FA10" s="38">
        <v>100</v>
      </c>
      <c r="FB10" s="43">
        <f t="shared" si="51"/>
        <v>100</v>
      </c>
      <c r="FC10" s="38">
        <v>100</v>
      </c>
      <c r="FD10" s="38">
        <v>100</v>
      </c>
      <c r="FE10" s="43">
        <f t="shared" si="52"/>
        <v>100</v>
      </c>
      <c r="FF10" s="38">
        <v>100</v>
      </c>
      <c r="FG10" s="38">
        <v>100</v>
      </c>
      <c r="FH10" s="43">
        <f t="shared" si="53"/>
        <v>100</v>
      </c>
      <c r="FI10" s="38">
        <f t="shared" si="55"/>
        <v>100</v>
      </c>
      <c r="FJ10" s="38">
        <f t="shared" si="56"/>
        <v>100</v>
      </c>
      <c r="FK10" s="43">
        <f t="shared" si="54"/>
        <v>100</v>
      </c>
    </row>
    <row r="11" spans="1:167" ht="30" hidden="1" x14ac:dyDescent="0.25">
      <c r="A11" s="35" t="s">
        <v>93</v>
      </c>
      <c r="B11" s="92" t="s">
        <v>9</v>
      </c>
      <c r="C11" s="38">
        <v>80</v>
      </c>
      <c r="D11" s="38">
        <v>80</v>
      </c>
      <c r="E11" s="43">
        <f t="shared" si="0"/>
        <v>100</v>
      </c>
      <c r="F11" s="38">
        <v>80</v>
      </c>
      <c r="G11" s="38">
        <v>80</v>
      </c>
      <c r="H11" s="43">
        <f t="shared" si="1"/>
        <v>100</v>
      </c>
      <c r="I11" s="38">
        <v>80</v>
      </c>
      <c r="J11" s="38">
        <v>80</v>
      </c>
      <c r="K11" s="43">
        <f t="shared" si="2"/>
        <v>100</v>
      </c>
      <c r="L11" s="38">
        <v>80</v>
      </c>
      <c r="M11" s="38">
        <v>80</v>
      </c>
      <c r="N11" s="43">
        <f t="shared" si="3"/>
        <v>100</v>
      </c>
      <c r="O11" s="38">
        <v>80</v>
      </c>
      <c r="P11" s="38">
        <v>80</v>
      </c>
      <c r="Q11" s="43">
        <f t="shared" si="4"/>
        <v>100</v>
      </c>
      <c r="R11" s="38">
        <v>80</v>
      </c>
      <c r="S11" s="38">
        <v>80</v>
      </c>
      <c r="T11" s="43">
        <f t="shared" si="5"/>
        <v>100</v>
      </c>
      <c r="U11" s="38">
        <v>80</v>
      </c>
      <c r="V11" s="38">
        <v>80</v>
      </c>
      <c r="W11" s="43">
        <f t="shared" si="6"/>
        <v>100</v>
      </c>
      <c r="X11" s="38">
        <v>80</v>
      </c>
      <c r="Y11" s="38">
        <v>80</v>
      </c>
      <c r="Z11" s="43">
        <f t="shared" si="7"/>
        <v>100</v>
      </c>
      <c r="AA11" s="38">
        <v>80</v>
      </c>
      <c r="AB11" s="38">
        <v>80</v>
      </c>
      <c r="AC11" s="43">
        <f t="shared" si="8"/>
        <v>100</v>
      </c>
      <c r="AD11" s="38">
        <v>80</v>
      </c>
      <c r="AE11" s="38">
        <v>80</v>
      </c>
      <c r="AF11" s="43">
        <f t="shared" si="9"/>
        <v>100</v>
      </c>
      <c r="AG11" s="38">
        <v>80</v>
      </c>
      <c r="AH11" s="38">
        <v>80</v>
      </c>
      <c r="AI11" s="43">
        <f t="shared" si="10"/>
        <v>100</v>
      </c>
      <c r="AJ11" s="38">
        <v>80</v>
      </c>
      <c r="AK11" s="38">
        <v>80</v>
      </c>
      <c r="AL11" s="43">
        <f t="shared" si="11"/>
        <v>100</v>
      </c>
      <c r="AM11" s="38">
        <v>80</v>
      </c>
      <c r="AN11" s="38">
        <v>80</v>
      </c>
      <c r="AO11" s="43">
        <f t="shared" si="12"/>
        <v>100</v>
      </c>
      <c r="AP11" s="38">
        <v>80</v>
      </c>
      <c r="AQ11" s="38">
        <v>80</v>
      </c>
      <c r="AR11" s="43">
        <f t="shared" si="13"/>
        <v>100</v>
      </c>
      <c r="AS11" s="38">
        <v>80</v>
      </c>
      <c r="AT11" s="38">
        <v>80</v>
      </c>
      <c r="AU11" s="43">
        <f t="shared" si="14"/>
        <v>100</v>
      </c>
      <c r="AV11" s="38">
        <v>80</v>
      </c>
      <c r="AW11" s="38">
        <v>80</v>
      </c>
      <c r="AX11" s="43">
        <f t="shared" si="15"/>
        <v>100</v>
      </c>
      <c r="AY11" s="38">
        <v>80</v>
      </c>
      <c r="AZ11" s="38">
        <v>80</v>
      </c>
      <c r="BA11" s="43">
        <f t="shared" si="16"/>
        <v>100</v>
      </c>
      <c r="BB11" s="38">
        <v>80</v>
      </c>
      <c r="BC11" s="38">
        <v>80</v>
      </c>
      <c r="BD11" s="43">
        <f t="shared" si="17"/>
        <v>100</v>
      </c>
      <c r="BE11" s="38">
        <v>80</v>
      </c>
      <c r="BF11" s="38">
        <v>80</v>
      </c>
      <c r="BG11" s="43">
        <f t="shared" si="18"/>
        <v>100</v>
      </c>
      <c r="BH11" s="38">
        <v>80</v>
      </c>
      <c r="BI11" s="38">
        <v>80</v>
      </c>
      <c r="BJ11" s="43">
        <f t="shared" si="19"/>
        <v>100</v>
      </c>
      <c r="BK11" s="38">
        <v>80</v>
      </c>
      <c r="BL11" s="38">
        <v>80</v>
      </c>
      <c r="BM11" s="43">
        <f t="shared" si="20"/>
        <v>100</v>
      </c>
      <c r="BN11" s="38">
        <v>80</v>
      </c>
      <c r="BO11" s="38">
        <v>80</v>
      </c>
      <c r="BP11" s="43">
        <f t="shared" si="21"/>
        <v>100</v>
      </c>
      <c r="BQ11" s="38">
        <v>80</v>
      </c>
      <c r="BR11" s="38">
        <v>80</v>
      </c>
      <c r="BS11" s="43">
        <f t="shared" si="22"/>
        <v>100</v>
      </c>
      <c r="BT11" s="38">
        <v>80</v>
      </c>
      <c r="BU11" s="38">
        <v>80</v>
      </c>
      <c r="BV11" s="43">
        <f t="shared" si="23"/>
        <v>100</v>
      </c>
      <c r="BW11" s="38">
        <v>80</v>
      </c>
      <c r="BX11" s="38">
        <v>80</v>
      </c>
      <c r="BY11" s="43">
        <f t="shared" si="24"/>
        <v>100</v>
      </c>
      <c r="BZ11" s="38">
        <v>80</v>
      </c>
      <c r="CA11" s="38">
        <v>80</v>
      </c>
      <c r="CB11" s="43">
        <f t="shared" si="25"/>
        <v>100</v>
      </c>
      <c r="CC11" s="38">
        <v>80</v>
      </c>
      <c r="CD11" s="38">
        <v>80</v>
      </c>
      <c r="CE11" s="43">
        <f t="shared" si="26"/>
        <v>100</v>
      </c>
      <c r="CF11" s="38">
        <v>80</v>
      </c>
      <c r="CG11" s="38">
        <v>80</v>
      </c>
      <c r="CH11" s="43">
        <f t="shared" si="27"/>
        <v>100</v>
      </c>
      <c r="CI11" s="38">
        <v>80</v>
      </c>
      <c r="CJ11" s="38">
        <v>80</v>
      </c>
      <c r="CK11" s="43">
        <f t="shared" si="28"/>
        <v>100</v>
      </c>
      <c r="CL11" s="38">
        <v>80</v>
      </c>
      <c r="CM11" s="38">
        <v>80</v>
      </c>
      <c r="CN11" s="43">
        <f t="shared" si="29"/>
        <v>100</v>
      </c>
      <c r="CO11" s="38">
        <v>80</v>
      </c>
      <c r="CP11" s="38">
        <v>80</v>
      </c>
      <c r="CQ11" s="43">
        <f t="shared" si="30"/>
        <v>100</v>
      </c>
      <c r="CR11" s="38">
        <v>80</v>
      </c>
      <c r="CS11" s="38">
        <v>80</v>
      </c>
      <c r="CT11" s="43">
        <f t="shared" si="31"/>
        <v>100</v>
      </c>
      <c r="CU11" s="38">
        <v>80</v>
      </c>
      <c r="CV11" s="38">
        <v>80</v>
      </c>
      <c r="CW11" s="43">
        <f t="shared" si="32"/>
        <v>100</v>
      </c>
      <c r="CX11" s="38">
        <v>80</v>
      </c>
      <c r="CY11" s="38">
        <v>80</v>
      </c>
      <c r="CZ11" s="43">
        <f t="shared" si="33"/>
        <v>100</v>
      </c>
      <c r="DA11" s="38">
        <v>80</v>
      </c>
      <c r="DB11" s="38">
        <v>80</v>
      </c>
      <c r="DC11" s="43">
        <f t="shared" si="34"/>
        <v>100</v>
      </c>
      <c r="DD11" s="38">
        <v>80</v>
      </c>
      <c r="DE11" s="38">
        <v>80</v>
      </c>
      <c r="DF11" s="43">
        <f t="shared" si="35"/>
        <v>100</v>
      </c>
      <c r="DG11" s="38">
        <v>80</v>
      </c>
      <c r="DH11" s="38">
        <v>80</v>
      </c>
      <c r="DI11" s="43">
        <f t="shared" si="36"/>
        <v>100</v>
      </c>
      <c r="DJ11" s="38">
        <v>80</v>
      </c>
      <c r="DK11" s="38">
        <v>80</v>
      </c>
      <c r="DL11" s="43">
        <f t="shared" si="37"/>
        <v>100</v>
      </c>
      <c r="DM11" s="38">
        <v>80</v>
      </c>
      <c r="DN11" s="38">
        <v>80</v>
      </c>
      <c r="DO11" s="43">
        <f t="shared" si="38"/>
        <v>100</v>
      </c>
      <c r="DP11" s="38">
        <v>80</v>
      </c>
      <c r="DQ11" s="38">
        <v>80</v>
      </c>
      <c r="DR11" s="43">
        <f t="shared" si="39"/>
        <v>100</v>
      </c>
      <c r="DS11" s="38">
        <v>80</v>
      </c>
      <c r="DT11" s="38">
        <v>80</v>
      </c>
      <c r="DU11" s="43">
        <f t="shared" si="40"/>
        <v>100</v>
      </c>
      <c r="DV11" s="38">
        <v>80</v>
      </c>
      <c r="DW11" s="38">
        <v>80</v>
      </c>
      <c r="DX11" s="43">
        <f t="shared" si="41"/>
        <v>100</v>
      </c>
      <c r="DY11" s="38">
        <v>80</v>
      </c>
      <c r="DZ11" s="38">
        <v>80</v>
      </c>
      <c r="EA11" s="43">
        <f t="shared" si="42"/>
        <v>100</v>
      </c>
      <c r="EB11" s="38">
        <v>80</v>
      </c>
      <c r="EC11" s="38">
        <v>80</v>
      </c>
      <c r="ED11" s="43">
        <f t="shared" si="43"/>
        <v>100</v>
      </c>
      <c r="EE11" s="38">
        <v>80</v>
      </c>
      <c r="EF11" s="38">
        <v>80</v>
      </c>
      <c r="EG11" s="43">
        <f t="shared" si="44"/>
        <v>100</v>
      </c>
      <c r="EH11" s="38">
        <v>80</v>
      </c>
      <c r="EI11" s="38">
        <v>80</v>
      </c>
      <c r="EJ11" s="43">
        <f t="shared" si="45"/>
        <v>100</v>
      </c>
      <c r="EK11" s="38">
        <v>80</v>
      </c>
      <c r="EL11" s="38">
        <v>80</v>
      </c>
      <c r="EM11" s="43">
        <f t="shared" si="46"/>
        <v>100</v>
      </c>
      <c r="EN11" s="38">
        <v>80</v>
      </c>
      <c r="EO11" s="38">
        <v>80</v>
      </c>
      <c r="EP11" s="43">
        <f t="shared" si="47"/>
        <v>100</v>
      </c>
      <c r="EQ11" s="38">
        <v>80</v>
      </c>
      <c r="ER11" s="38">
        <v>80</v>
      </c>
      <c r="ES11" s="43">
        <f t="shared" si="48"/>
        <v>100</v>
      </c>
      <c r="ET11" s="38">
        <v>80</v>
      </c>
      <c r="EU11" s="38">
        <v>80</v>
      </c>
      <c r="EV11" s="43">
        <f t="shared" si="49"/>
        <v>100</v>
      </c>
      <c r="EW11" s="38">
        <v>80</v>
      </c>
      <c r="EX11" s="38">
        <v>80</v>
      </c>
      <c r="EY11" s="43">
        <f t="shared" si="50"/>
        <v>100</v>
      </c>
      <c r="EZ11" s="38">
        <v>80</v>
      </c>
      <c r="FA11" s="38">
        <v>80</v>
      </c>
      <c r="FB11" s="43">
        <f t="shared" si="51"/>
        <v>100</v>
      </c>
      <c r="FC11" s="38">
        <v>80</v>
      </c>
      <c r="FD11" s="38">
        <v>80</v>
      </c>
      <c r="FE11" s="43">
        <f t="shared" si="52"/>
        <v>100</v>
      </c>
      <c r="FF11" s="38">
        <v>80</v>
      </c>
      <c r="FG11" s="38">
        <v>80</v>
      </c>
      <c r="FH11" s="43">
        <f t="shared" si="53"/>
        <v>100</v>
      </c>
      <c r="FI11" s="38">
        <f t="shared" si="55"/>
        <v>80</v>
      </c>
      <c r="FJ11" s="38">
        <f t="shared" si="56"/>
        <v>80</v>
      </c>
      <c r="FK11" s="43">
        <f t="shared" si="54"/>
        <v>100</v>
      </c>
    </row>
    <row r="12" spans="1:167" ht="45" hidden="1" x14ac:dyDescent="0.25">
      <c r="A12" s="35" t="s">
        <v>94</v>
      </c>
      <c r="B12" s="92" t="s">
        <v>9</v>
      </c>
      <c r="C12" s="38">
        <v>100</v>
      </c>
      <c r="D12" s="38">
        <v>100</v>
      </c>
      <c r="E12" s="43">
        <f t="shared" si="0"/>
        <v>100</v>
      </c>
      <c r="F12" s="38">
        <v>100</v>
      </c>
      <c r="G12" s="38">
        <v>100</v>
      </c>
      <c r="H12" s="43">
        <f t="shared" si="1"/>
        <v>100</v>
      </c>
      <c r="I12" s="38">
        <v>100</v>
      </c>
      <c r="J12" s="38">
        <v>100</v>
      </c>
      <c r="K12" s="43">
        <f t="shared" si="2"/>
        <v>100</v>
      </c>
      <c r="L12" s="38">
        <v>100</v>
      </c>
      <c r="M12" s="38">
        <v>100</v>
      </c>
      <c r="N12" s="43">
        <f t="shared" si="3"/>
        <v>100</v>
      </c>
      <c r="O12" s="38">
        <v>100</v>
      </c>
      <c r="P12" s="38">
        <v>100</v>
      </c>
      <c r="Q12" s="43">
        <f t="shared" si="4"/>
        <v>100</v>
      </c>
      <c r="R12" s="38">
        <v>100</v>
      </c>
      <c r="S12" s="38">
        <v>100</v>
      </c>
      <c r="T12" s="43">
        <f t="shared" si="5"/>
        <v>100</v>
      </c>
      <c r="U12" s="38">
        <v>100</v>
      </c>
      <c r="V12" s="38">
        <v>100</v>
      </c>
      <c r="W12" s="43">
        <f t="shared" si="6"/>
        <v>100</v>
      </c>
      <c r="X12" s="38">
        <v>100</v>
      </c>
      <c r="Y12" s="38">
        <v>100</v>
      </c>
      <c r="Z12" s="43">
        <f t="shared" si="7"/>
        <v>100</v>
      </c>
      <c r="AA12" s="38">
        <v>100</v>
      </c>
      <c r="AB12" s="38">
        <v>100</v>
      </c>
      <c r="AC12" s="43">
        <f t="shared" si="8"/>
        <v>100</v>
      </c>
      <c r="AD12" s="38">
        <v>100</v>
      </c>
      <c r="AE12" s="38">
        <v>100</v>
      </c>
      <c r="AF12" s="43">
        <f t="shared" si="9"/>
        <v>100</v>
      </c>
      <c r="AG12" s="38">
        <v>100</v>
      </c>
      <c r="AH12" s="38">
        <v>100</v>
      </c>
      <c r="AI12" s="43">
        <f t="shared" si="10"/>
        <v>100</v>
      </c>
      <c r="AJ12" s="38">
        <v>100</v>
      </c>
      <c r="AK12" s="38">
        <v>100</v>
      </c>
      <c r="AL12" s="43">
        <f t="shared" si="11"/>
        <v>100</v>
      </c>
      <c r="AM12" s="38">
        <v>100</v>
      </c>
      <c r="AN12" s="38">
        <v>100</v>
      </c>
      <c r="AO12" s="43">
        <f t="shared" si="12"/>
        <v>100</v>
      </c>
      <c r="AP12" s="38">
        <v>100</v>
      </c>
      <c r="AQ12" s="38">
        <v>100</v>
      </c>
      <c r="AR12" s="43">
        <f t="shared" si="13"/>
        <v>100</v>
      </c>
      <c r="AS12" s="38">
        <v>100</v>
      </c>
      <c r="AT12" s="38">
        <v>100</v>
      </c>
      <c r="AU12" s="43">
        <f t="shared" si="14"/>
        <v>100</v>
      </c>
      <c r="AV12" s="38">
        <v>100</v>
      </c>
      <c r="AW12" s="38">
        <v>100</v>
      </c>
      <c r="AX12" s="43">
        <f t="shared" si="15"/>
        <v>100</v>
      </c>
      <c r="AY12" s="38">
        <v>100</v>
      </c>
      <c r="AZ12" s="38">
        <v>100</v>
      </c>
      <c r="BA12" s="43">
        <f t="shared" si="16"/>
        <v>100</v>
      </c>
      <c r="BB12" s="38">
        <v>100</v>
      </c>
      <c r="BC12" s="38">
        <v>100</v>
      </c>
      <c r="BD12" s="43">
        <f t="shared" si="17"/>
        <v>100</v>
      </c>
      <c r="BE12" s="38">
        <v>100</v>
      </c>
      <c r="BF12" s="38">
        <v>100</v>
      </c>
      <c r="BG12" s="43">
        <f t="shared" si="18"/>
        <v>100</v>
      </c>
      <c r="BH12" s="38">
        <v>100</v>
      </c>
      <c r="BI12" s="38">
        <v>100</v>
      </c>
      <c r="BJ12" s="43">
        <f t="shared" si="19"/>
        <v>100</v>
      </c>
      <c r="BK12" s="38">
        <v>100</v>
      </c>
      <c r="BL12" s="38">
        <v>100</v>
      </c>
      <c r="BM12" s="43">
        <f t="shared" si="20"/>
        <v>100</v>
      </c>
      <c r="BN12" s="38">
        <v>100</v>
      </c>
      <c r="BO12" s="38">
        <v>100</v>
      </c>
      <c r="BP12" s="43">
        <f t="shared" si="21"/>
        <v>100</v>
      </c>
      <c r="BQ12" s="38">
        <v>100</v>
      </c>
      <c r="BR12" s="38">
        <v>100</v>
      </c>
      <c r="BS12" s="43">
        <f t="shared" si="22"/>
        <v>100</v>
      </c>
      <c r="BT12" s="38">
        <v>100</v>
      </c>
      <c r="BU12" s="38">
        <v>100</v>
      </c>
      <c r="BV12" s="43">
        <f t="shared" si="23"/>
        <v>100</v>
      </c>
      <c r="BW12" s="38">
        <v>100</v>
      </c>
      <c r="BX12" s="38">
        <v>100</v>
      </c>
      <c r="BY12" s="43">
        <f t="shared" si="24"/>
        <v>100</v>
      </c>
      <c r="BZ12" s="38">
        <v>100</v>
      </c>
      <c r="CA12" s="38">
        <v>100</v>
      </c>
      <c r="CB12" s="43">
        <f t="shared" si="25"/>
        <v>100</v>
      </c>
      <c r="CC12" s="38">
        <v>100</v>
      </c>
      <c r="CD12" s="38">
        <v>100</v>
      </c>
      <c r="CE12" s="43">
        <f t="shared" si="26"/>
        <v>100</v>
      </c>
      <c r="CF12" s="38">
        <v>100</v>
      </c>
      <c r="CG12" s="38">
        <v>100</v>
      </c>
      <c r="CH12" s="43">
        <f t="shared" si="27"/>
        <v>100</v>
      </c>
      <c r="CI12" s="38">
        <v>100</v>
      </c>
      <c r="CJ12" s="38">
        <v>100</v>
      </c>
      <c r="CK12" s="43">
        <f t="shared" si="28"/>
        <v>100</v>
      </c>
      <c r="CL12" s="38">
        <v>100</v>
      </c>
      <c r="CM12" s="38">
        <v>100</v>
      </c>
      <c r="CN12" s="43">
        <f t="shared" si="29"/>
        <v>100</v>
      </c>
      <c r="CO12" s="38">
        <v>100</v>
      </c>
      <c r="CP12" s="38">
        <v>100</v>
      </c>
      <c r="CQ12" s="43">
        <f t="shared" si="30"/>
        <v>100</v>
      </c>
      <c r="CR12" s="38">
        <v>100</v>
      </c>
      <c r="CS12" s="38">
        <v>100</v>
      </c>
      <c r="CT12" s="43">
        <f t="shared" si="31"/>
        <v>100</v>
      </c>
      <c r="CU12" s="38">
        <v>100</v>
      </c>
      <c r="CV12" s="38">
        <v>100</v>
      </c>
      <c r="CW12" s="43">
        <f t="shared" si="32"/>
        <v>100</v>
      </c>
      <c r="CX12" s="38">
        <v>100</v>
      </c>
      <c r="CY12" s="38">
        <v>100</v>
      </c>
      <c r="CZ12" s="43">
        <f t="shared" si="33"/>
        <v>100</v>
      </c>
      <c r="DA12" s="38">
        <v>100</v>
      </c>
      <c r="DB12" s="38">
        <v>100</v>
      </c>
      <c r="DC12" s="43">
        <f t="shared" si="34"/>
        <v>100</v>
      </c>
      <c r="DD12" s="38">
        <v>100</v>
      </c>
      <c r="DE12" s="38">
        <v>100</v>
      </c>
      <c r="DF12" s="43">
        <f t="shared" si="35"/>
        <v>100</v>
      </c>
      <c r="DG12" s="38">
        <v>100</v>
      </c>
      <c r="DH12" s="38">
        <v>100</v>
      </c>
      <c r="DI12" s="43">
        <f t="shared" si="36"/>
        <v>100</v>
      </c>
      <c r="DJ12" s="38">
        <v>100</v>
      </c>
      <c r="DK12" s="38">
        <v>100</v>
      </c>
      <c r="DL12" s="43">
        <f t="shared" si="37"/>
        <v>100</v>
      </c>
      <c r="DM12" s="38">
        <v>100</v>
      </c>
      <c r="DN12" s="38">
        <v>100</v>
      </c>
      <c r="DO12" s="43">
        <f t="shared" si="38"/>
        <v>100</v>
      </c>
      <c r="DP12" s="38">
        <v>100</v>
      </c>
      <c r="DQ12" s="38">
        <v>100</v>
      </c>
      <c r="DR12" s="43">
        <f t="shared" si="39"/>
        <v>100</v>
      </c>
      <c r="DS12" s="38">
        <v>100</v>
      </c>
      <c r="DT12" s="38">
        <v>100</v>
      </c>
      <c r="DU12" s="43">
        <f t="shared" si="40"/>
        <v>100</v>
      </c>
      <c r="DV12" s="38">
        <v>100</v>
      </c>
      <c r="DW12" s="38">
        <v>100</v>
      </c>
      <c r="DX12" s="43">
        <f t="shared" si="41"/>
        <v>100</v>
      </c>
      <c r="DY12" s="38">
        <v>100</v>
      </c>
      <c r="DZ12" s="38">
        <v>100</v>
      </c>
      <c r="EA12" s="43">
        <f t="shared" si="42"/>
        <v>100</v>
      </c>
      <c r="EB12" s="38">
        <v>100</v>
      </c>
      <c r="EC12" s="38">
        <v>100</v>
      </c>
      <c r="ED12" s="43">
        <f t="shared" si="43"/>
        <v>100</v>
      </c>
      <c r="EE12" s="38">
        <v>100</v>
      </c>
      <c r="EF12" s="38">
        <v>100</v>
      </c>
      <c r="EG12" s="43">
        <f t="shared" si="44"/>
        <v>100</v>
      </c>
      <c r="EH12" s="38">
        <v>100</v>
      </c>
      <c r="EI12" s="38">
        <v>100</v>
      </c>
      <c r="EJ12" s="43">
        <f t="shared" si="45"/>
        <v>100</v>
      </c>
      <c r="EK12" s="38">
        <v>100</v>
      </c>
      <c r="EL12" s="38">
        <v>100</v>
      </c>
      <c r="EM12" s="43">
        <f t="shared" si="46"/>
        <v>100</v>
      </c>
      <c r="EN12" s="38">
        <v>100</v>
      </c>
      <c r="EO12" s="38">
        <v>100</v>
      </c>
      <c r="EP12" s="43">
        <f t="shared" si="47"/>
        <v>100</v>
      </c>
      <c r="EQ12" s="38">
        <v>100</v>
      </c>
      <c r="ER12" s="38">
        <v>100</v>
      </c>
      <c r="ES12" s="43">
        <f t="shared" si="48"/>
        <v>100</v>
      </c>
      <c r="ET12" s="38">
        <v>100</v>
      </c>
      <c r="EU12" s="38">
        <v>100</v>
      </c>
      <c r="EV12" s="43">
        <f t="shared" si="49"/>
        <v>100</v>
      </c>
      <c r="EW12" s="38">
        <v>100</v>
      </c>
      <c r="EX12" s="38">
        <v>100</v>
      </c>
      <c r="EY12" s="43">
        <f t="shared" si="50"/>
        <v>100</v>
      </c>
      <c r="EZ12" s="38">
        <v>100</v>
      </c>
      <c r="FA12" s="38">
        <v>100</v>
      </c>
      <c r="FB12" s="43">
        <f t="shared" si="51"/>
        <v>100</v>
      </c>
      <c r="FC12" s="38">
        <v>100</v>
      </c>
      <c r="FD12" s="38">
        <v>100</v>
      </c>
      <c r="FE12" s="43">
        <f t="shared" si="52"/>
        <v>100</v>
      </c>
      <c r="FF12" s="38">
        <v>100</v>
      </c>
      <c r="FG12" s="38">
        <v>100</v>
      </c>
      <c r="FH12" s="43">
        <f t="shared" si="53"/>
        <v>100</v>
      </c>
      <c r="FI12" s="38">
        <f t="shared" si="55"/>
        <v>100</v>
      </c>
      <c r="FJ12" s="38">
        <f t="shared" si="56"/>
        <v>100</v>
      </c>
      <c r="FK12" s="43">
        <f t="shared" si="54"/>
        <v>100</v>
      </c>
    </row>
    <row r="13" spans="1:167" ht="30" hidden="1" x14ac:dyDescent="0.25">
      <c r="A13" s="35" t="s">
        <v>95</v>
      </c>
      <c r="B13" s="92" t="s">
        <v>9</v>
      </c>
      <c r="C13" s="38">
        <v>80</v>
      </c>
      <c r="D13" s="38">
        <v>80</v>
      </c>
      <c r="E13" s="43">
        <f t="shared" si="0"/>
        <v>100</v>
      </c>
      <c r="F13" s="38">
        <v>80</v>
      </c>
      <c r="G13" s="38">
        <v>80</v>
      </c>
      <c r="H13" s="43">
        <f t="shared" si="1"/>
        <v>100</v>
      </c>
      <c r="I13" s="38">
        <v>80</v>
      </c>
      <c r="J13" s="38">
        <v>80</v>
      </c>
      <c r="K13" s="43">
        <f t="shared" si="2"/>
        <v>100</v>
      </c>
      <c r="L13" s="38">
        <v>80</v>
      </c>
      <c r="M13" s="38">
        <v>80</v>
      </c>
      <c r="N13" s="43">
        <f t="shared" si="3"/>
        <v>100</v>
      </c>
      <c r="O13" s="38">
        <v>80</v>
      </c>
      <c r="P13" s="38">
        <v>80</v>
      </c>
      <c r="Q13" s="43">
        <f t="shared" si="4"/>
        <v>100</v>
      </c>
      <c r="R13" s="38">
        <v>80</v>
      </c>
      <c r="S13" s="38">
        <v>80</v>
      </c>
      <c r="T13" s="43">
        <f t="shared" si="5"/>
        <v>100</v>
      </c>
      <c r="U13" s="38">
        <v>80</v>
      </c>
      <c r="V13" s="38">
        <v>80</v>
      </c>
      <c r="W13" s="43">
        <f t="shared" si="6"/>
        <v>100</v>
      </c>
      <c r="X13" s="38">
        <v>80</v>
      </c>
      <c r="Y13" s="38">
        <v>80</v>
      </c>
      <c r="Z13" s="43">
        <f t="shared" si="7"/>
        <v>100</v>
      </c>
      <c r="AA13" s="38">
        <v>80</v>
      </c>
      <c r="AB13" s="38">
        <v>80</v>
      </c>
      <c r="AC13" s="43">
        <f t="shared" si="8"/>
        <v>100</v>
      </c>
      <c r="AD13" s="38">
        <v>80</v>
      </c>
      <c r="AE13" s="38">
        <v>80</v>
      </c>
      <c r="AF13" s="43">
        <f t="shared" si="9"/>
        <v>100</v>
      </c>
      <c r="AG13" s="38">
        <v>80</v>
      </c>
      <c r="AH13" s="38">
        <v>80</v>
      </c>
      <c r="AI13" s="43">
        <f t="shared" si="10"/>
        <v>100</v>
      </c>
      <c r="AJ13" s="38">
        <v>80</v>
      </c>
      <c r="AK13" s="38">
        <v>80</v>
      </c>
      <c r="AL13" s="43">
        <f t="shared" si="11"/>
        <v>100</v>
      </c>
      <c r="AM13" s="38">
        <v>80</v>
      </c>
      <c r="AN13" s="38">
        <v>80</v>
      </c>
      <c r="AO13" s="43">
        <f t="shared" si="12"/>
        <v>100</v>
      </c>
      <c r="AP13" s="38">
        <v>80</v>
      </c>
      <c r="AQ13" s="38">
        <v>80</v>
      </c>
      <c r="AR13" s="43">
        <f t="shared" si="13"/>
        <v>100</v>
      </c>
      <c r="AS13" s="38">
        <v>80</v>
      </c>
      <c r="AT13" s="38">
        <v>80</v>
      </c>
      <c r="AU13" s="43">
        <f t="shared" si="14"/>
        <v>100</v>
      </c>
      <c r="AV13" s="38">
        <v>80</v>
      </c>
      <c r="AW13" s="38">
        <v>80</v>
      </c>
      <c r="AX13" s="43">
        <f t="shared" si="15"/>
        <v>100</v>
      </c>
      <c r="AY13" s="38">
        <v>80</v>
      </c>
      <c r="AZ13" s="38">
        <v>80</v>
      </c>
      <c r="BA13" s="43">
        <f t="shared" si="16"/>
        <v>100</v>
      </c>
      <c r="BB13" s="38">
        <v>80</v>
      </c>
      <c r="BC13" s="38">
        <v>80</v>
      </c>
      <c r="BD13" s="43">
        <f t="shared" si="17"/>
        <v>100</v>
      </c>
      <c r="BE13" s="38">
        <v>80</v>
      </c>
      <c r="BF13" s="38">
        <v>80</v>
      </c>
      <c r="BG13" s="43">
        <f t="shared" si="18"/>
        <v>100</v>
      </c>
      <c r="BH13" s="38">
        <v>80</v>
      </c>
      <c r="BI13" s="38">
        <v>80</v>
      </c>
      <c r="BJ13" s="43">
        <f t="shared" si="19"/>
        <v>100</v>
      </c>
      <c r="BK13" s="38">
        <v>80</v>
      </c>
      <c r="BL13" s="38">
        <v>80</v>
      </c>
      <c r="BM13" s="43">
        <f t="shared" si="20"/>
        <v>100</v>
      </c>
      <c r="BN13" s="38">
        <v>80</v>
      </c>
      <c r="BO13" s="38">
        <v>80</v>
      </c>
      <c r="BP13" s="43">
        <f t="shared" si="21"/>
        <v>100</v>
      </c>
      <c r="BQ13" s="38">
        <v>80</v>
      </c>
      <c r="BR13" s="38">
        <v>80</v>
      </c>
      <c r="BS13" s="43">
        <f t="shared" si="22"/>
        <v>100</v>
      </c>
      <c r="BT13" s="38">
        <v>80</v>
      </c>
      <c r="BU13" s="38">
        <v>80</v>
      </c>
      <c r="BV13" s="43">
        <f t="shared" si="23"/>
        <v>100</v>
      </c>
      <c r="BW13" s="38">
        <v>80</v>
      </c>
      <c r="BX13" s="38">
        <v>80</v>
      </c>
      <c r="BY13" s="43">
        <f t="shared" si="24"/>
        <v>100</v>
      </c>
      <c r="BZ13" s="38">
        <v>80</v>
      </c>
      <c r="CA13" s="38">
        <v>80</v>
      </c>
      <c r="CB13" s="43">
        <f t="shared" si="25"/>
        <v>100</v>
      </c>
      <c r="CC13" s="38">
        <v>80</v>
      </c>
      <c r="CD13" s="38">
        <v>80</v>
      </c>
      <c r="CE13" s="43">
        <f t="shared" si="26"/>
        <v>100</v>
      </c>
      <c r="CF13" s="38">
        <v>80</v>
      </c>
      <c r="CG13" s="38">
        <v>80</v>
      </c>
      <c r="CH13" s="43">
        <f t="shared" si="27"/>
        <v>100</v>
      </c>
      <c r="CI13" s="38">
        <v>80</v>
      </c>
      <c r="CJ13" s="38">
        <v>80</v>
      </c>
      <c r="CK13" s="43">
        <f t="shared" si="28"/>
        <v>100</v>
      </c>
      <c r="CL13" s="38">
        <v>80</v>
      </c>
      <c r="CM13" s="38">
        <v>80</v>
      </c>
      <c r="CN13" s="43">
        <f t="shared" si="29"/>
        <v>100</v>
      </c>
      <c r="CO13" s="38">
        <v>80</v>
      </c>
      <c r="CP13" s="38">
        <v>80</v>
      </c>
      <c r="CQ13" s="43">
        <f t="shared" si="30"/>
        <v>100</v>
      </c>
      <c r="CR13" s="38">
        <v>80</v>
      </c>
      <c r="CS13" s="38">
        <v>80</v>
      </c>
      <c r="CT13" s="43">
        <f t="shared" si="31"/>
        <v>100</v>
      </c>
      <c r="CU13" s="38">
        <v>80</v>
      </c>
      <c r="CV13" s="38">
        <v>80</v>
      </c>
      <c r="CW13" s="43">
        <f t="shared" si="32"/>
        <v>100</v>
      </c>
      <c r="CX13" s="38">
        <v>80</v>
      </c>
      <c r="CY13" s="38">
        <v>80</v>
      </c>
      <c r="CZ13" s="43">
        <f t="shared" si="33"/>
        <v>100</v>
      </c>
      <c r="DA13" s="38">
        <v>80</v>
      </c>
      <c r="DB13" s="38">
        <v>80</v>
      </c>
      <c r="DC13" s="43">
        <f t="shared" si="34"/>
        <v>100</v>
      </c>
      <c r="DD13" s="38">
        <v>80</v>
      </c>
      <c r="DE13" s="38">
        <v>80</v>
      </c>
      <c r="DF13" s="43">
        <f t="shared" si="35"/>
        <v>100</v>
      </c>
      <c r="DG13" s="38">
        <v>80</v>
      </c>
      <c r="DH13" s="38">
        <v>80</v>
      </c>
      <c r="DI13" s="43">
        <f t="shared" si="36"/>
        <v>100</v>
      </c>
      <c r="DJ13" s="38">
        <v>80</v>
      </c>
      <c r="DK13" s="38">
        <v>80</v>
      </c>
      <c r="DL13" s="43">
        <f t="shared" si="37"/>
        <v>100</v>
      </c>
      <c r="DM13" s="38">
        <v>80</v>
      </c>
      <c r="DN13" s="38">
        <v>80</v>
      </c>
      <c r="DO13" s="43">
        <f t="shared" si="38"/>
        <v>100</v>
      </c>
      <c r="DP13" s="38">
        <v>80</v>
      </c>
      <c r="DQ13" s="38">
        <v>80</v>
      </c>
      <c r="DR13" s="43">
        <f t="shared" si="39"/>
        <v>100</v>
      </c>
      <c r="DS13" s="38">
        <v>80</v>
      </c>
      <c r="DT13" s="38">
        <v>80</v>
      </c>
      <c r="DU13" s="43">
        <f t="shared" si="40"/>
        <v>100</v>
      </c>
      <c r="DV13" s="38">
        <v>80</v>
      </c>
      <c r="DW13" s="38">
        <v>80</v>
      </c>
      <c r="DX13" s="43">
        <f t="shared" si="41"/>
        <v>100</v>
      </c>
      <c r="DY13" s="38">
        <v>80</v>
      </c>
      <c r="DZ13" s="38">
        <v>80</v>
      </c>
      <c r="EA13" s="43">
        <f t="shared" si="42"/>
        <v>100</v>
      </c>
      <c r="EB13" s="38">
        <v>80</v>
      </c>
      <c r="EC13" s="38">
        <v>80</v>
      </c>
      <c r="ED13" s="43">
        <f t="shared" si="43"/>
        <v>100</v>
      </c>
      <c r="EE13" s="38">
        <v>80</v>
      </c>
      <c r="EF13" s="38">
        <v>80</v>
      </c>
      <c r="EG13" s="43">
        <f t="shared" si="44"/>
        <v>100</v>
      </c>
      <c r="EH13" s="38">
        <v>80</v>
      </c>
      <c r="EI13" s="38">
        <v>80</v>
      </c>
      <c r="EJ13" s="43">
        <f t="shared" si="45"/>
        <v>100</v>
      </c>
      <c r="EK13" s="38">
        <v>80</v>
      </c>
      <c r="EL13" s="38">
        <v>80</v>
      </c>
      <c r="EM13" s="43">
        <f t="shared" si="46"/>
        <v>100</v>
      </c>
      <c r="EN13" s="38">
        <v>80</v>
      </c>
      <c r="EO13" s="38">
        <v>80</v>
      </c>
      <c r="EP13" s="43">
        <f t="shared" si="47"/>
        <v>100</v>
      </c>
      <c r="EQ13" s="38">
        <v>80</v>
      </c>
      <c r="ER13" s="38">
        <v>80</v>
      </c>
      <c r="ES13" s="43">
        <f t="shared" si="48"/>
        <v>100</v>
      </c>
      <c r="ET13" s="38">
        <v>80</v>
      </c>
      <c r="EU13" s="38">
        <v>80</v>
      </c>
      <c r="EV13" s="43">
        <f t="shared" si="49"/>
        <v>100</v>
      </c>
      <c r="EW13" s="38">
        <v>80</v>
      </c>
      <c r="EX13" s="38">
        <v>80</v>
      </c>
      <c r="EY13" s="43">
        <f t="shared" si="50"/>
        <v>100</v>
      </c>
      <c r="EZ13" s="38">
        <v>80</v>
      </c>
      <c r="FA13" s="38">
        <v>80</v>
      </c>
      <c r="FB13" s="43">
        <f t="shared" si="51"/>
        <v>100</v>
      </c>
      <c r="FC13" s="38">
        <v>80</v>
      </c>
      <c r="FD13" s="38">
        <v>80</v>
      </c>
      <c r="FE13" s="43">
        <f t="shared" si="52"/>
        <v>100</v>
      </c>
      <c r="FF13" s="38">
        <v>80</v>
      </c>
      <c r="FG13" s="38">
        <v>80</v>
      </c>
      <c r="FH13" s="43">
        <f t="shared" si="53"/>
        <v>100</v>
      </c>
      <c r="FI13" s="38">
        <f t="shared" si="55"/>
        <v>80</v>
      </c>
      <c r="FJ13" s="38">
        <f t="shared" si="56"/>
        <v>80</v>
      </c>
      <c r="FK13" s="43">
        <f t="shared" si="54"/>
        <v>100</v>
      </c>
    </row>
    <row r="14" spans="1:167" ht="30" hidden="1" x14ac:dyDescent="0.25">
      <c r="A14" s="35" t="s">
        <v>96</v>
      </c>
      <c r="B14" s="92" t="s">
        <v>9</v>
      </c>
      <c r="C14" s="38">
        <v>100</v>
      </c>
      <c r="D14" s="38">
        <v>100</v>
      </c>
      <c r="E14" s="43">
        <f t="shared" si="0"/>
        <v>100</v>
      </c>
      <c r="F14" s="38">
        <v>100</v>
      </c>
      <c r="G14" s="38">
        <v>100</v>
      </c>
      <c r="H14" s="43">
        <f t="shared" si="1"/>
        <v>100</v>
      </c>
      <c r="I14" s="38">
        <v>100</v>
      </c>
      <c r="J14" s="38">
        <v>100</v>
      </c>
      <c r="K14" s="43">
        <f t="shared" si="2"/>
        <v>100</v>
      </c>
      <c r="L14" s="38">
        <v>100</v>
      </c>
      <c r="M14" s="38">
        <v>100</v>
      </c>
      <c r="N14" s="43">
        <f t="shared" si="3"/>
        <v>100</v>
      </c>
      <c r="O14" s="38">
        <v>100</v>
      </c>
      <c r="P14" s="38">
        <v>100</v>
      </c>
      <c r="Q14" s="43">
        <f t="shared" si="4"/>
        <v>100</v>
      </c>
      <c r="R14" s="38">
        <v>100</v>
      </c>
      <c r="S14" s="38">
        <v>100</v>
      </c>
      <c r="T14" s="43">
        <f t="shared" si="5"/>
        <v>100</v>
      </c>
      <c r="U14" s="38">
        <v>100</v>
      </c>
      <c r="V14" s="38">
        <v>100</v>
      </c>
      <c r="W14" s="43">
        <f t="shared" si="6"/>
        <v>100</v>
      </c>
      <c r="X14" s="38">
        <v>100</v>
      </c>
      <c r="Y14" s="38">
        <v>100</v>
      </c>
      <c r="Z14" s="43">
        <f t="shared" si="7"/>
        <v>100</v>
      </c>
      <c r="AA14" s="38">
        <v>100</v>
      </c>
      <c r="AB14" s="38">
        <v>100</v>
      </c>
      <c r="AC14" s="43">
        <f t="shared" si="8"/>
        <v>100</v>
      </c>
      <c r="AD14" s="38">
        <v>100</v>
      </c>
      <c r="AE14" s="38">
        <v>100</v>
      </c>
      <c r="AF14" s="43">
        <f t="shared" si="9"/>
        <v>100</v>
      </c>
      <c r="AG14" s="38">
        <v>100</v>
      </c>
      <c r="AH14" s="38">
        <v>100</v>
      </c>
      <c r="AI14" s="43">
        <f t="shared" si="10"/>
        <v>100</v>
      </c>
      <c r="AJ14" s="38">
        <v>100</v>
      </c>
      <c r="AK14" s="38">
        <v>100</v>
      </c>
      <c r="AL14" s="43">
        <f t="shared" si="11"/>
        <v>100</v>
      </c>
      <c r="AM14" s="38">
        <v>100</v>
      </c>
      <c r="AN14" s="38">
        <v>100</v>
      </c>
      <c r="AO14" s="43">
        <f t="shared" si="12"/>
        <v>100</v>
      </c>
      <c r="AP14" s="38">
        <v>100</v>
      </c>
      <c r="AQ14" s="38">
        <v>100</v>
      </c>
      <c r="AR14" s="43">
        <f t="shared" si="13"/>
        <v>100</v>
      </c>
      <c r="AS14" s="38">
        <v>100</v>
      </c>
      <c r="AT14" s="38">
        <v>100</v>
      </c>
      <c r="AU14" s="43">
        <f t="shared" si="14"/>
        <v>100</v>
      </c>
      <c r="AV14" s="38">
        <v>100</v>
      </c>
      <c r="AW14" s="38">
        <v>100</v>
      </c>
      <c r="AX14" s="43">
        <f t="shared" si="15"/>
        <v>100</v>
      </c>
      <c r="AY14" s="38">
        <v>100</v>
      </c>
      <c r="AZ14" s="38">
        <v>100</v>
      </c>
      <c r="BA14" s="43">
        <f t="shared" si="16"/>
        <v>100</v>
      </c>
      <c r="BB14" s="38">
        <v>100</v>
      </c>
      <c r="BC14" s="38">
        <v>100</v>
      </c>
      <c r="BD14" s="43">
        <f t="shared" si="17"/>
        <v>100</v>
      </c>
      <c r="BE14" s="38">
        <v>100</v>
      </c>
      <c r="BF14" s="38">
        <v>100</v>
      </c>
      <c r="BG14" s="43">
        <f t="shared" si="18"/>
        <v>100</v>
      </c>
      <c r="BH14" s="38">
        <v>100</v>
      </c>
      <c r="BI14" s="38">
        <v>100</v>
      </c>
      <c r="BJ14" s="43">
        <f t="shared" si="19"/>
        <v>100</v>
      </c>
      <c r="BK14" s="38">
        <v>100</v>
      </c>
      <c r="BL14" s="38">
        <v>100</v>
      </c>
      <c r="BM14" s="43">
        <f t="shared" si="20"/>
        <v>100</v>
      </c>
      <c r="BN14" s="38">
        <v>100</v>
      </c>
      <c r="BO14" s="38">
        <v>100</v>
      </c>
      <c r="BP14" s="43">
        <f t="shared" si="21"/>
        <v>100</v>
      </c>
      <c r="BQ14" s="38">
        <v>100</v>
      </c>
      <c r="BR14" s="38">
        <v>100</v>
      </c>
      <c r="BS14" s="43">
        <f t="shared" si="22"/>
        <v>100</v>
      </c>
      <c r="BT14" s="38">
        <v>100</v>
      </c>
      <c r="BU14" s="38">
        <v>100</v>
      </c>
      <c r="BV14" s="43">
        <f t="shared" si="23"/>
        <v>100</v>
      </c>
      <c r="BW14" s="38">
        <v>100</v>
      </c>
      <c r="BX14" s="38">
        <v>100</v>
      </c>
      <c r="BY14" s="43">
        <f t="shared" si="24"/>
        <v>100</v>
      </c>
      <c r="BZ14" s="38">
        <v>100</v>
      </c>
      <c r="CA14" s="38">
        <v>100</v>
      </c>
      <c r="CB14" s="43">
        <f t="shared" si="25"/>
        <v>100</v>
      </c>
      <c r="CC14" s="38">
        <v>100</v>
      </c>
      <c r="CD14" s="38">
        <v>100</v>
      </c>
      <c r="CE14" s="43">
        <f t="shared" si="26"/>
        <v>100</v>
      </c>
      <c r="CF14" s="38">
        <v>100</v>
      </c>
      <c r="CG14" s="38">
        <v>100</v>
      </c>
      <c r="CH14" s="43">
        <f t="shared" si="27"/>
        <v>100</v>
      </c>
      <c r="CI14" s="38">
        <v>100</v>
      </c>
      <c r="CJ14" s="38">
        <v>100</v>
      </c>
      <c r="CK14" s="43">
        <f t="shared" si="28"/>
        <v>100</v>
      </c>
      <c r="CL14" s="38">
        <v>100</v>
      </c>
      <c r="CM14" s="38">
        <v>100</v>
      </c>
      <c r="CN14" s="43">
        <f t="shared" si="29"/>
        <v>100</v>
      </c>
      <c r="CO14" s="38">
        <v>100</v>
      </c>
      <c r="CP14" s="38">
        <v>100</v>
      </c>
      <c r="CQ14" s="43">
        <f t="shared" si="30"/>
        <v>100</v>
      </c>
      <c r="CR14" s="38">
        <v>100</v>
      </c>
      <c r="CS14" s="38">
        <v>100</v>
      </c>
      <c r="CT14" s="43">
        <f t="shared" si="31"/>
        <v>100</v>
      </c>
      <c r="CU14" s="38">
        <v>100</v>
      </c>
      <c r="CV14" s="38">
        <v>100</v>
      </c>
      <c r="CW14" s="43">
        <f t="shared" si="32"/>
        <v>100</v>
      </c>
      <c r="CX14" s="38">
        <v>100</v>
      </c>
      <c r="CY14" s="38">
        <v>100</v>
      </c>
      <c r="CZ14" s="43">
        <f t="shared" si="33"/>
        <v>100</v>
      </c>
      <c r="DA14" s="38">
        <v>100</v>
      </c>
      <c r="DB14" s="38">
        <v>100</v>
      </c>
      <c r="DC14" s="43">
        <f t="shared" si="34"/>
        <v>100</v>
      </c>
      <c r="DD14" s="38">
        <v>100</v>
      </c>
      <c r="DE14" s="38">
        <v>100</v>
      </c>
      <c r="DF14" s="43">
        <f t="shared" si="35"/>
        <v>100</v>
      </c>
      <c r="DG14" s="38">
        <v>100</v>
      </c>
      <c r="DH14" s="38">
        <v>100</v>
      </c>
      <c r="DI14" s="43">
        <f t="shared" si="36"/>
        <v>100</v>
      </c>
      <c r="DJ14" s="38">
        <v>100</v>
      </c>
      <c r="DK14" s="38">
        <v>100</v>
      </c>
      <c r="DL14" s="43">
        <f t="shared" si="37"/>
        <v>100</v>
      </c>
      <c r="DM14" s="38">
        <v>100</v>
      </c>
      <c r="DN14" s="38">
        <v>100</v>
      </c>
      <c r="DO14" s="43">
        <f t="shared" si="38"/>
        <v>100</v>
      </c>
      <c r="DP14" s="38">
        <v>100</v>
      </c>
      <c r="DQ14" s="38">
        <v>100</v>
      </c>
      <c r="DR14" s="43">
        <f t="shared" si="39"/>
        <v>100</v>
      </c>
      <c r="DS14" s="38">
        <v>100</v>
      </c>
      <c r="DT14" s="38">
        <v>100</v>
      </c>
      <c r="DU14" s="43">
        <f t="shared" si="40"/>
        <v>100</v>
      </c>
      <c r="DV14" s="38">
        <v>100</v>
      </c>
      <c r="DW14" s="38">
        <v>100</v>
      </c>
      <c r="DX14" s="43">
        <f t="shared" si="41"/>
        <v>100</v>
      </c>
      <c r="DY14" s="38">
        <v>100</v>
      </c>
      <c r="DZ14" s="38">
        <v>100</v>
      </c>
      <c r="EA14" s="43">
        <f t="shared" si="42"/>
        <v>100</v>
      </c>
      <c r="EB14" s="38">
        <v>100</v>
      </c>
      <c r="EC14" s="38">
        <v>100</v>
      </c>
      <c r="ED14" s="43">
        <f t="shared" si="43"/>
        <v>100</v>
      </c>
      <c r="EE14" s="38">
        <v>100</v>
      </c>
      <c r="EF14" s="38">
        <v>100</v>
      </c>
      <c r="EG14" s="43">
        <f t="shared" si="44"/>
        <v>100</v>
      </c>
      <c r="EH14" s="38">
        <v>100</v>
      </c>
      <c r="EI14" s="38">
        <v>100</v>
      </c>
      <c r="EJ14" s="43">
        <f t="shared" si="45"/>
        <v>100</v>
      </c>
      <c r="EK14" s="38">
        <v>100</v>
      </c>
      <c r="EL14" s="38">
        <v>100</v>
      </c>
      <c r="EM14" s="43">
        <f t="shared" si="46"/>
        <v>100</v>
      </c>
      <c r="EN14" s="38">
        <v>100</v>
      </c>
      <c r="EO14" s="38">
        <v>100</v>
      </c>
      <c r="EP14" s="43">
        <f t="shared" si="47"/>
        <v>100</v>
      </c>
      <c r="EQ14" s="38">
        <v>100</v>
      </c>
      <c r="ER14" s="38">
        <v>100</v>
      </c>
      <c r="ES14" s="43">
        <f t="shared" si="48"/>
        <v>100</v>
      </c>
      <c r="ET14" s="38">
        <v>100</v>
      </c>
      <c r="EU14" s="38">
        <v>100</v>
      </c>
      <c r="EV14" s="43">
        <f t="shared" si="49"/>
        <v>100</v>
      </c>
      <c r="EW14" s="38">
        <v>100</v>
      </c>
      <c r="EX14" s="38">
        <v>100</v>
      </c>
      <c r="EY14" s="43">
        <f t="shared" si="50"/>
        <v>100</v>
      </c>
      <c r="EZ14" s="38">
        <v>100</v>
      </c>
      <c r="FA14" s="38">
        <v>100</v>
      </c>
      <c r="FB14" s="43">
        <f t="shared" si="51"/>
        <v>100</v>
      </c>
      <c r="FC14" s="38">
        <v>100</v>
      </c>
      <c r="FD14" s="38">
        <v>100</v>
      </c>
      <c r="FE14" s="43">
        <f t="shared" si="52"/>
        <v>100</v>
      </c>
      <c r="FF14" s="38">
        <v>100</v>
      </c>
      <c r="FG14" s="38">
        <v>100</v>
      </c>
      <c r="FH14" s="43">
        <f t="shared" si="53"/>
        <v>100</v>
      </c>
      <c r="FI14" s="38">
        <f t="shared" si="55"/>
        <v>100</v>
      </c>
      <c r="FJ14" s="38">
        <f t="shared" si="56"/>
        <v>100</v>
      </c>
      <c r="FK14" s="43">
        <f t="shared" si="54"/>
        <v>100</v>
      </c>
    </row>
    <row r="15" spans="1:167" hidden="1" x14ac:dyDescent="0.25">
      <c r="A15" s="35" t="s">
        <v>97</v>
      </c>
      <c r="B15" s="92" t="s">
        <v>9</v>
      </c>
      <c r="C15" s="38">
        <v>80</v>
      </c>
      <c r="D15" s="38">
        <v>80</v>
      </c>
      <c r="E15" s="43">
        <f t="shared" si="0"/>
        <v>100</v>
      </c>
      <c r="F15" s="38">
        <v>80</v>
      </c>
      <c r="G15" s="38">
        <v>80</v>
      </c>
      <c r="H15" s="43">
        <f t="shared" si="1"/>
        <v>100</v>
      </c>
      <c r="I15" s="38">
        <v>80</v>
      </c>
      <c r="J15" s="38">
        <v>80</v>
      </c>
      <c r="K15" s="43">
        <f t="shared" si="2"/>
        <v>100</v>
      </c>
      <c r="L15" s="38">
        <v>80</v>
      </c>
      <c r="M15" s="38">
        <v>80</v>
      </c>
      <c r="N15" s="43">
        <f t="shared" si="3"/>
        <v>100</v>
      </c>
      <c r="O15" s="38">
        <v>80</v>
      </c>
      <c r="P15" s="38">
        <v>80</v>
      </c>
      <c r="Q15" s="43">
        <f t="shared" si="4"/>
        <v>100</v>
      </c>
      <c r="R15" s="38">
        <v>80</v>
      </c>
      <c r="S15" s="38">
        <v>80</v>
      </c>
      <c r="T15" s="43">
        <f t="shared" si="5"/>
        <v>100</v>
      </c>
      <c r="U15" s="38">
        <v>80</v>
      </c>
      <c r="V15" s="38">
        <v>80</v>
      </c>
      <c r="W15" s="43">
        <f t="shared" si="6"/>
        <v>100</v>
      </c>
      <c r="X15" s="38">
        <v>80</v>
      </c>
      <c r="Y15" s="38">
        <v>80</v>
      </c>
      <c r="Z15" s="43">
        <f t="shared" si="7"/>
        <v>100</v>
      </c>
      <c r="AA15" s="38">
        <v>80</v>
      </c>
      <c r="AB15" s="38">
        <v>80</v>
      </c>
      <c r="AC15" s="43">
        <f t="shared" si="8"/>
        <v>100</v>
      </c>
      <c r="AD15" s="38">
        <v>80</v>
      </c>
      <c r="AE15" s="38">
        <v>80</v>
      </c>
      <c r="AF15" s="43">
        <f t="shared" si="9"/>
        <v>100</v>
      </c>
      <c r="AG15" s="38">
        <v>80</v>
      </c>
      <c r="AH15" s="38">
        <v>80</v>
      </c>
      <c r="AI15" s="43">
        <f t="shared" si="10"/>
        <v>100</v>
      </c>
      <c r="AJ15" s="38">
        <v>80</v>
      </c>
      <c r="AK15" s="38">
        <v>80</v>
      </c>
      <c r="AL15" s="43">
        <f t="shared" si="11"/>
        <v>100</v>
      </c>
      <c r="AM15" s="38">
        <v>80</v>
      </c>
      <c r="AN15" s="38">
        <v>80</v>
      </c>
      <c r="AO15" s="43">
        <f t="shared" si="12"/>
        <v>100</v>
      </c>
      <c r="AP15" s="38">
        <v>80</v>
      </c>
      <c r="AQ15" s="38">
        <v>80</v>
      </c>
      <c r="AR15" s="43">
        <f t="shared" si="13"/>
        <v>100</v>
      </c>
      <c r="AS15" s="38">
        <v>80</v>
      </c>
      <c r="AT15" s="38">
        <v>80</v>
      </c>
      <c r="AU15" s="43">
        <f t="shared" si="14"/>
        <v>100</v>
      </c>
      <c r="AV15" s="38">
        <v>80</v>
      </c>
      <c r="AW15" s="38">
        <v>80</v>
      </c>
      <c r="AX15" s="43">
        <f t="shared" si="15"/>
        <v>100</v>
      </c>
      <c r="AY15" s="38">
        <v>80</v>
      </c>
      <c r="AZ15" s="38">
        <v>80</v>
      </c>
      <c r="BA15" s="43">
        <f t="shared" si="16"/>
        <v>100</v>
      </c>
      <c r="BB15" s="38">
        <v>80</v>
      </c>
      <c r="BC15" s="38">
        <v>80</v>
      </c>
      <c r="BD15" s="43">
        <f t="shared" si="17"/>
        <v>100</v>
      </c>
      <c r="BE15" s="38">
        <v>80</v>
      </c>
      <c r="BF15" s="38">
        <v>80</v>
      </c>
      <c r="BG15" s="43">
        <f t="shared" si="18"/>
        <v>100</v>
      </c>
      <c r="BH15" s="38">
        <v>80</v>
      </c>
      <c r="BI15" s="38">
        <v>80</v>
      </c>
      <c r="BJ15" s="43">
        <f t="shared" si="19"/>
        <v>100</v>
      </c>
      <c r="BK15" s="38">
        <v>80</v>
      </c>
      <c r="BL15" s="38">
        <v>80</v>
      </c>
      <c r="BM15" s="43">
        <f t="shared" si="20"/>
        <v>100</v>
      </c>
      <c r="BN15" s="38">
        <v>80</v>
      </c>
      <c r="BO15" s="38">
        <v>80</v>
      </c>
      <c r="BP15" s="43">
        <f t="shared" si="21"/>
        <v>100</v>
      </c>
      <c r="BQ15" s="38">
        <v>80</v>
      </c>
      <c r="BR15" s="38">
        <v>80</v>
      </c>
      <c r="BS15" s="43">
        <f t="shared" si="22"/>
        <v>100</v>
      </c>
      <c r="BT15" s="38">
        <v>80</v>
      </c>
      <c r="BU15" s="38">
        <v>80</v>
      </c>
      <c r="BV15" s="43">
        <f t="shared" si="23"/>
        <v>100</v>
      </c>
      <c r="BW15" s="38">
        <v>80</v>
      </c>
      <c r="BX15" s="38">
        <v>80</v>
      </c>
      <c r="BY15" s="43">
        <f t="shared" si="24"/>
        <v>100</v>
      </c>
      <c r="BZ15" s="38">
        <v>80</v>
      </c>
      <c r="CA15" s="38">
        <v>80</v>
      </c>
      <c r="CB15" s="43">
        <f t="shared" si="25"/>
        <v>100</v>
      </c>
      <c r="CC15" s="38">
        <v>80</v>
      </c>
      <c r="CD15" s="38">
        <v>80</v>
      </c>
      <c r="CE15" s="43">
        <f t="shared" si="26"/>
        <v>100</v>
      </c>
      <c r="CF15" s="38">
        <v>80</v>
      </c>
      <c r="CG15" s="38">
        <v>80</v>
      </c>
      <c r="CH15" s="43">
        <f t="shared" si="27"/>
        <v>100</v>
      </c>
      <c r="CI15" s="38">
        <v>80</v>
      </c>
      <c r="CJ15" s="38">
        <v>80</v>
      </c>
      <c r="CK15" s="43">
        <f t="shared" si="28"/>
        <v>100</v>
      </c>
      <c r="CL15" s="38">
        <v>80</v>
      </c>
      <c r="CM15" s="38">
        <v>80</v>
      </c>
      <c r="CN15" s="43">
        <f t="shared" si="29"/>
        <v>100</v>
      </c>
      <c r="CO15" s="38">
        <v>80</v>
      </c>
      <c r="CP15" s="38">
        <v>80</v>
      </c>
      <c r="CQ15" s="43">
        <f t="shared" si="30"/>
        <v>100</v>
      </c>
      <c r="CR15" s="38">
        <v>80</v>
      </c>
      <c r="CS15" s="38">
        <v>80</v>
      </c>
      <c r="CT15" s="43">
        <f t="shared" si="31"/>
        <v>100</v>
      </c>
      <c r="CU15" s="38">
        <v>80</v>
      </c>
      <c r="CV15" s="38">
        <v>80</v>
      </c>
      <c r="CW15" s="43">
        <f t="shared" si="32"/>
        <v>100</v>
      </c>
      <c r="CX15" s="38">
        <v>80</v>
      </c>
      <c r="CY15" s="38">
        <v>80</v>
      </c>
      <c r="CZ15" s="43">
        <f t="shared" si="33"/>
        <v>100</v>
      </c>
      <c r="DA15" s="38">
        <v>80</v>
      </c>
      <c r="DB15" s="38">
        <v>80</v>
      </c>
      <c r="DC15" s="43">
        <f t="shared" si="34"/>
        <v>100</v>
      </c>
      <c r="DD15" s="38">
        <v>80</v>
      </c>
      <c r="DE15" s="38">
        <v>80</v>
      </c>
      <c r="DF15" s="43">
        <f t="shared" si="35"/>
        <v>100</v>
      </c>
      <c r="DG15" s="38">
        <v>80</v>
      </c>
      <c r="DH15" s="38">
        <v>80</v>
      </c>
      <c r="DI15" s="43">
        <f t="shared" si="36"/>
        <v>100</v>
      </c>
      <c r="DJ15" s="38">
        <v>80</v>
      </c>
      <c r="DK15" s="38">
        <v>80</v>
      </c>
      <c r="DL15" s="43">
        <f t="shared" si="37"/>
        <v>100</v>
      </c>
      <c r="DM15" s="38">
        <v>80</v>
      </c>
      <c r="DN15" s="38">
        <v>80</v>
      </c>
      <c r="DO15" s="43">
        <f t="shared" si="38"/>
        <v>100</v>
      </c>
      <c r="DP15" s="38">
        <v>80</v>
      </c>
      <c r="DQ15" s="38">
        <v>80</v>
      </c>
      <c r="DR15" s="43">
        <f t="shared" si="39"/>
        <v>100</v>
      </c>
      <c r="DS15" s="38">
        <v>80</v>
      </c>
      <c r="DT15" s="38">
        <v>80</v>
      </c>
      <c r="DU15" s="43">
        <f t="shared" si="40"/>
        <v>100</v>
      </c>
      <c r="DV15" s="38">
        <v>80</v>
      </c>
      <c r="DW15" s="38">
        <v>80</v>
      </c>
      <c r="DX15" s="43">
        <f t="shared" si="41"/>
        <v>100</v>
      </c>
      <c r="DY15" s="38">
        <v>80</v>
      </c>
      <c r="DZ15" s="38">
        <v>80</v>
      </c>
      <c r="EA15" s="43">
        <f t="shared" si="42"/>
        <v>100</v>
      </c>
      <c r="EB15" s="38">
        <v>80</v>
      </c>
      <c r="EC15" s="38">
        <v>80</v>
      </c>
      <c r="ED15" s="43">
        <f t="shared" si="43"/>
        <v>100</v>
      </c>
      <c r="EE15" s="38">
        <v>80</v>
      </c>
      <c r="EF15" s="38">
        <v>80</v>
      </c>
      <c r="EG15" s="43">
        <f t="shared" si="44"/>
        <v>100</v>
      </c>
      <c r="EH15" s="38">
        <v>80</v>
      </c>
      <c r="EI15" s="38">
        <v>80</v>
      </c>
      <c r="EJ15" s="43">
        <f t="shared" si="45"/>
        <v>100</v>
      </c>
      <c r="EK15" s="38">
        <v>80</v>
      </c>
      <c r="EL15" s="38">
        <v>80</v>
      </c>
      <c r="EM15" s="43">
        <f t="shared" si="46"/>
        <v>100</v>
      </c>
      <c r="EN15" s="38">
        <v>80</v>
      </c>
      <c r="EO15" s="38">
        <v>80</v>
      </c>
      <c r="EP15" s="43">
        <f t="shared" si="47"/>
        <v>100</v>
      </c>
      <c r="EQ15" s="38">
        <v>80</v>
      </c>
      <c r="ER15" s="38">
        <v>80</v>
      </c>
      <c r="ES15" s="43">
        <f t="shared" si="48"/>
        <v>100</v>
      </c>
      <c r="ET15" s="38">
        <v>80</v>
      </c>
      <c r="EU15" s="38">
        <v>80</v>
      </c>
      <c r="EV15" s="43">
        <f t="shared" si="49"/>
        <v>100</v>
      </c>
      <c r="EW15" s="38">
        <v>80</v>
      </c>
      <c r="EX15" s="38">
        <v>80</v>
      </c>
      <c r="EY15" s="43">
        <f t="shared" si="50"/>
        <v>100</v>
      </c>
      <c r="EZ15" s="38">
        <v>80</v>
      </c>
      <c r="FA15" s="38">
        <v>80</v>
      </c>
      <c r="FB15" s="43">
        <f t="shared" si="51"/>
        <v>100</v>
      </c>
      <c r="FC15" s="38">
        <v>80</v>
      </c>
      <c r="FD15" s="38">
        <v>80</v>
      </c>
      <c r="FE15" s="43">
        <f t="shared" si="52"/>
        <v>100</v>
      </c>
      <c r="FF15" s="38">
        <v>80</v>
      </c>
      <c r="FG15" s="38">
        <v>80</v>
      </c>
      <c r="FH15" s="43">
        <f t="shared" si="53"/>
        <v>100</v>
      </c>
      <c r="FI15" s="38">
        <f t="shared" si="55"/>
        <v>80</v>
      </c>
      <c r="FJ15" s="38">
        <f t="shared" si="56"/>
        <v>80</v>
      </c>
      <c r="FK15" s="43">
        <f t="shared" si="54"/>
        <v>100</v>
      </c>
    </row>
    <row r="16" spans="1:167" s="149" customFormat="1" ht="24.75" hidden="1" customHeight="1" x14ac:dyDescent="0.25">
      <c r="A16" s="145" t="s">
        <v>38</v>
      </c>
      <c r="B16" s="146" t="s">
        <v>10</v>
      </c>
      <c r="C16" s="147">
        <v>1</v>
      </c>
      <c r="D16" s="147">
        <v>0</v>
      </c>
      <c r="E16" s="147">
        <f t="shared" si="0"/>
        <v>0</v>
      </c>
      <c r="F16" s="147">
        <v>1</v>
      </c>
      <c r="G16" s="147">
        <v>0</v>
      </c>
      <c r="H16" s="147">
        <f t="shared" si="1"/>
        <v>0</v>
      </c>
      <c r="I16" s="147">
        <v>1</v>
      </c>
      <c r="J16" s="147">
        <v>0</v>
      </c>
      <c r="K16" s="147">
        <f t="shared" si="2"/>
        <v>0</v>
      </c>
      <c r="L16" s="147">
        <v>1</v>
      </c>
      <c r="M16" s="147">
        <v>0</v>
      </c>
      <c r="N16" s="147">
        <f t="shared" si="3"/>
        <v>0</v>
      </c>
      <c r="O16" s="147">
        <v>1</v>
      </c>
      <c r="P16" s="147">
        <v>0</v>
      </c>
      <c r="Q16" s="147">
        <f t="shared" si="4"/>
        <v>0</v>
      </c>
      <c r="R16" s="147">
        <v>1</v>
      </c>
      <c r="S16" s="147">
        <v>0</v>
      </c>
      <c r="T16" s="147">
        <f t="shared" si="5"/>
        <v>0</v>
      </c>
      <c r="U16" s="147">
        <v>1</v>
      </c>
      <c r="V16" s="147">
        <v>0</v>
      </c>
      <c r="W16" s="147">
        <f t="shared" si="6"/>
        <v>0</v>
      </c>
      <c r="X16" s="147">
        <v>1</v>
      </c>
      <c r="Y16" s="147">
        <v>0</v>
      </c>
      <c r="Z16" s="147">
        <f t="shared" si="7"/>
        <v>0</v>
      </c>
      <c r="AA16" s="147">
        <v>1</v>
      </c>
      <c r="AB16" s="147">
        <v>0</v>
      </c>
      <c r="AC16" s="147">
        <f t="shared" si="8"/>
        <v>0</v>
      </c>
      <c r="AD16" s="147">
        <v>1</v>
      </c>
      <c r="AE16" s="147">
        <v>0</v>
      </c>
      <c r="AF16" s="147">
        <f t="shared" si="9"/>
        <v>0</v>
      </c>
      <c r="AG16" s="147">
        <v>1</v>
      </c>
      <c r="AH16" s="147">
        <v>0</v>
      </c>
      <c r="AI16" s="147">
        <f t="shared" si="10"/>
        <v>0</v>
      </c>
      <c r="AJ16" s="147">
        <v>1</v>
      </c>
      <c r="AK16" s="147">
        <v>0</v>
      </c>
      <c r="AL16" s="147">
        <f t="shared" si="11"/>
        <v>0</v>
      </c>
      <c r="AM16" s="147">
        <v>1</v>
      </c>
      <c r="AN16" s="147">
        <v>0</v>
      </c>
      <c r="AO16" s="147">
        <f t="shared" si="12"/>
        <v>0</v>
      </c>
      <c r="AP16" s="147">
        <v>1</v>
      </c>
      <c r="AQ16" s="147">
        <v>0</v>
      </c>
      <c r="AR16" s="147">
        <f t="shared" si="13"/>
        <v>0</v>
      </c>
      <c r="AS16" s="147">
        <v>1</v>
      </c>
      <c r="AT16" s="147">
        <v>0</v>
      </c>
      <c r="AU16" s="147">
        <f t="shared" si="14"/>
        <v>0</v>
      </c>
      <c r="AV16" s="147">
        <v>1</v>
      </c>
      <c r="AW16" s="147">
        <v>0</v>
      </c>
      <c r="AX16" s="147">
        <f t="shared" si="15"/>
        <v>0</v>
      </c>
      <c r="AY16" s="147">
        <v>1</v>
      </c>
      <c r="AZ16" s="147">
        <v>0</v>
      </c>
      <c r="BA16" s="147">
        <f t="shared" si="16"/>
        <v>0</v>
      </c>
      <c r="BB16" s="147">
        <v>1</v>
      </c>
      <c r="BC16" s="147">
        <v>0</v>
      </c>
      <c r="BD16" s="147">
        <f t="shared" si="17"/>
        <v>0</v>
      </c>
      <c r="BE16" s="147">
        <v>1</v>
      </c>
      <c r="BF16" s="147">
        <v>0</v>
      </c>
      <c r="BG16" s="147">
        <f t="shared" si="18"/>
        <v>0</v>
      </c>
      <c r="BH16" s="147">
        <v>1</v>
      </c>
      <c r="BI16" s="147">
        <v>0</v>
      </c>
      <c r="BJ16" s="147">
        <f t="shared" si="19"/>
        <v>0</v>
      </c>
      <c r="BK16" s="147">
        <v>1</v>
      </c>
      <c r="BL16" s="147">
        <v>0</v>
      </c>
      <c r="BM16" s="147">
        <f t="shared" si="20"/>
        <v>0</v>
      </c>
      <c r="BN16" s="147">
        <v>1</v>
      </c>
      <c r="BO16" s="147">
        <v>0</v>
      </c>
      <c r="BP16" s="147">
        <f t="shared" si="21"/>
        <v>0</v>
      </c>
      <c r="BQ16" s="147">
        <v>1</v>
      </c>
      <c r="BR16" s="147">
        <v>0</v>
      </c>
      <c r="BS16" s="147">
        <f t="shared" si="22"/>
        <v>0</v>
      </c>
      <c r="BT16" s="147">
        <v>1</v>
      </c>
      <c r="BU16" s="147">
        <v>0</v>
      </c>
      <c r="BV16" s="147">
        <f t="shared" si="23"/>
        <v>0</v>
      </c>
      <c r="BW16" s="147">
        <v>1</v>
      </c>
      <c r="BX16" s="147">
        <v>0</v>
      </c>
      <c r="BY16" s="147">
        <f t="shared" si="24"/>
        <v>0</v>
      </c>
      <c r="BZ16" s="147">
        <v>1</v>
      </c>
      <c r="CA16" s="147">
        <v>0</v>
      </c>
      <c r="CB16" s="147">
        <f t="shared" si="25"/>
        <v>0</v>
      </c>
      <c r="CC16" s="147">
        <v>1</v>
      </c>
      <c r="CD16" s="147">
        <v>0</v>
      </c>
      <c r="CE16" s="147">
        <f t="shared" si="26"/>
        <v>0</v>
      </c>
      <c r="CF16" s="147">
        <v>1</v>
      </c>
      <c r="CG16" s="147">
        <v>0</v>
      </c>
      <c r="CH16" s="147">
        <f t="shared" si="27"/>
        <v>0</v>
      </c>
      <c r="CI16" s="147">
        <v>1</v>
      </c>
      <c r="CJ16" s="147">
        <v>0</v>
      </c>
      <c r="CK16" s="147">
        <f t="shared" si="28"/>
        <v>0</v>
      </c>
      <c r="CL16" s="147">
        <v>1</v>
      </c>
      <c r="CM16" s="147">
        <v>0</v>
      </c>
      <c r="CN16" s="147">
        <f t="shared" si="29"/>
        <v>0</v>
      </c>
      <c r="CO16" s="147">
        <v>1</v>
      </c>
      <c r="CP16" s="147">
        <v>0</v>
      </c>
      <c r="CQ16" s="147">
        <f t="shared" si="30"/>
        <v>0</v>
      </c>
      <c r="CR16" s="147">
        <v>1</v>
      </c>
      <c r="CS16" s="147">
        <v>0</v>
      </c>
      <c r="CT16" s="147">
        <f t="shared" si="31"/>
        <v>0</v>
      </c>
      <c r="CU16" s="147">
        <v>1</v>
      </c>
      <c r="CV16" s="147">
        <v>0</v>
      </c>
      <c r="CW16" s="147">
        <f t="shared" si="32"/>
        <v>0</v>
      </c>
      <c r="CX16" s="147">
        <v>1</v>
      </c>
      <c r="CY16" s="147">
        <v>0</v>
      </c>
      <c r="CZ16" s="147">
        <f t="shared" si="33"/>
        <v>0</v>
      </c>
      <c r="DA16" s="147">
        <v>1</v>
      </c>
      <c r="DB16" s="147">
        <v>0</v>
      </c>
      <c r="DC16" s="147">
        <f t="shared" si="34"/>
        <v>0</v>
      </c>
      <c r="DD16" s="147">
        <v>1</v>
      </c>
      <c r="DE16" s="147">
        <v>0</v>
      </c>
      <c r="DF16" s="147">
        <f t="shared" si="35"/>
        <v>0</v>
      </c>
      <c r="DG16" s="147">
        <v>1</v>
      </c>
      <c r="DH16" s="147">
        <v>0</v>
      </c>
      <c r="DI16" s="147">
        <f t="shared" si="36"/>
        <v>0</v>
      </c>
      <c r="DJ16" s="147">
        <v>1</v>
      </c>
      <c r="DK16" s="147">
        <v>0</v>
      </c>
      <c r="DL16" s="147">
        <f t="shared" si="37"/>
        <v>0</v>
      </c>
      <c r="DM16" s="147">
        <v>1</v>
      </c>
      <c r="DN16" s="147">
        <v>0</v>
      </c>
      <c r="DO16" s="147">
        <f t="shared" si="38"/>
        <v>0</v>
      </c>
      <c r="DP16" s="147">
        <v>1</v>
      </c>
      <c r="DQ16" s="147">
        <v>0</v>
      </c>
      <c r="DR16" s="147">
        <f t="shared" si="39"/>
        <v>0</v>
      </c>
      <c r="DS16" s="147">
        <v>1</v>
      </c>
      <c r="DT16" s="147">
        <v>0</v>
      </c>
      <c r="DU16" s="147">
        <f t="shared" si="40"/>
        <v>0</v>
      </c>
      <c r="DV16" s="147">
        <v>1</v>
      </c>
      <c r="DW16" s="147">
        <v>0</v>
      </c>
      <c r="DX16" s="147">
        <f t="shared" si="41"/>
        <v>0</v>
      </c>
      <c r="DY16" s="147">
        <v>1</v>
      </c>
      <c r="DZ16" s="147">
        <v>0</v>
      </c>
      <c r="EA16" s="147">
        <f t="shared" si="42"/>
        <v>0</v>
      </c>
      <c r="EB16" s="147">
        <v>1</v>
      </c>
      <c r="EC16" s="147">
        <v>0</v>
      </c>
      <c r="ED16" s="147">
        <f t="shared" si="43"/>
        <v>0</v>
      </c>
      <c r="EE16" s="147">
        <v>1</v>
      </c>
      <c r="EF16" s="147">
        <v>0</v>
      </c>
      <c r="EG16" s="147">
        <f t="shared" si="44"/>
        <v>0</v>
      </c>
      <c r="EH16" s="147">
        <v>1</v>
      </c>
      <c r="EI16" s="147">
        <v>0</v>
      </c>
      <c r="EJ16" s="147">
        <f t="shared" si="45"/>
        <v>0</v>
      </c>
      <c r="EK16" s="147">
        <v>1</v>
      </c>
      <c r="EL16" s="147">
        <v>0</v>
      </c>
      <c r="EM16" s="147">
        <f t="shared" si="46"/>
        <v>0</v>
      </c>
      <c r="EN16" s="147">
        <v>1</v>
      </c>
      <c r="EO16" s="147">
        <v>0</v>
      </c>
      <c r="EP16" s="147">
        <f t="shared" si="47"/>
        <v>0</v>
      </c>
      <c r="EQ16" s="147">
        <v>1</v>
      </c>
      <c r="ER16" s="147">
        <v>0</v>
      </c>
      <c r="ES16" s="147">
        <f t="shared" si="48"/>
        <v>0</v>
      </c>
      <c r="ET16" s="147">
        <v>1</v>
      </c>
      <c r="EU16" s="147">
        <v>0</v>
      </c>
      <c r="EV16" s="147">
        <f t="shared" si="49"/>
        <v>0</v>
      </c>
      <c r="EW16" s="147">
        <v>1</v>
      </c>
      <c r="EX16" s="147">
        <v>0</v>
      </c>
      <c r="EY16" s="147">
        <f t="shared" si="50"/>
        <v>0</v>
      </c>
      <c r="EZ16" s="147">
        <v>1</v>
      </c>
      <c r="FA16" s="147">
        <v>0</v>
      </c>
      <c r="FB16" s="147">
        <f t="shared" si="51"/>
        <v>0</v>
      </c>
      <c r="FC16" s="147">
        <v>1</v>
      </c>
      <c r="FD16" s="147">
        <v>0</v>
      </c>
      <c r="FE16" s="147">
        <f t="shared" si="52"/>
        <v>0</v>
      </c>
      <c r="FF16" s="147">
        <v>1</v>
      </c>
      <c r="FG16" s="147">
        <v>0</v>
      </c>
      <c r="FH16" s="147">
        <f t="shared" si="53"/>
        <v>0</v>
      </c>
      <c r="FI16" s="147">
        <f t="shared" ref="FI16" si="57">(C16+F16+I16+L16+O16+R16+U16+X16+AA16+AD16+AG16+AJ16+AM16+AP16+AS16+AV16+AY16+BB16+BE16+BH16+BK16+BN16+BQ16+BT16+BW16+BZ16+CC16+CF16+CI16+CL16+CO16+CR16+CU16+CX16+DA16+DD16+DG16+DJ16+DM16+DP16+DS16+DV16+DY16+EB16+EE16+EH16+EK16+EN16+EQ16+ET16+EW16+EZ16+FC16+FF16)/54</f>
        <v>1</v>
      </c>
      <c r="FJ16" s="147">
        <f t="shared" ref="FJ16" si="58">(D16+G16+J16+M16+P16+S16+V16+Y16+AB16+AE16+AH16+AK16+AN16+AQ16+AT16+AW16+AZ16+BC16+BF16+BI16+BL16+BO16+BR16+BU16+BX16+CA16+CD16+CG16+CJ16+CM16+CP16+CS16+CV16+CY16+DB16+DE16+DH16+DK16+DN16+DQ16+DT16+DW16+DZ16+EC16+EF16+EI16+EL16+EO16+ER16+EU16+EX16+FA16+FD16+FG16)/54</f>
        <v>0</v>
      </c>
      <c r="FK16" s="148">
        <f t="shared" ref="FK16" si="59">FJ16/FI16*100</f>
        <v>0</v>
      </c>
    </row>
    <row r="17" spans="1:167" s="180" customFormat="1" ht="30" customHeight="1" x14ac:dyDescent="0.3">
      <c r="A17" s="254" t="s">
        <v>89</v>
      </c>
      <c r="B17" s="176" t="s">
        <v>21</v>
      </c>
      <c r="C17" s="177">
        <f>C18+C84+C165</f>
        <v>1335</v>
      </c>
      <c r="D17" s="177">
        <f>D18+D84+D165</f>
        <v>1335</v>
      </c>
      <c r="E17" s="223">
        <f>D17/C17*100%</f>
        <v>1</v>
      </c>
      <c r="F17" s="177">
        <f>F18+F84+F165</f>
        <v>605</v>
      </c>
      <c r="G17" s="178">
        <f>G49+G54+G59+G19+G64+G29+G24+G34+G39+G69+G74+G44+G85+G90+G95+G100+G105+G110+G115+G120+G125+G130+G135+G140+G145+G150+G155+G165</f>
        <v>605</v>
      </c>
      <c r="H17" s="223">
        <f>G17/F17*100%</f>
        <v>1</v>
      </c>
      <c r="I17" s="177">
        <f>I18+I84+I165</f>
        <v>705</v>
      </c>
      <c r="J17" s="177">
        <f>J18+J84+J165</f>
        <v>705</v>
      </c>
      <c r="K17" s="223">
        <f>J17/I17*100%</f>
        <v>1</v>
      </c>
      <c r="L17" s="177">
        <f>L18+L84+L165</f>
        <v>897</v>
      </c>
      <c r="M17" s="178">
        <f>M49+M54+M59+M19+M64+M29+M24+M34+M39+M69+M74+M44+M85+M90+M95+M100+M105+M110+M115+M120+M125+M130+M135+M140+M145+M150+M155+M165</f>
        <v>897</v>
      </c>
      <c r="N17" s="223">
        <f>M17/L17*100%</f>
        <v>1</v>
      </c>
      <c r="O17" s="177">
        <f>O18+O84+O165</f>
        <v>1741</v>
      </c>
      <c r="P17" s="178">
        <f>P49+P54+P59+P19+P64+P29+P24+P34+P39+P69+P74+P44+P85+P90+P95+P100+P105+P110+P115+P120+P125+P130+P135+P140+P145+P150+P155+P165</f>
        <v>1741</v>
      </c>
      <c r="Q17" s="223">
        <f>P17/O17*100%</f>
        <v>1</v>
      </c>
      <c r="R17" s="177">
        <f>R18+R84+R165</f>
        <v>952</v>
      </c>
      <c r="S17" s="178">
        <f>S49+S54+S59+S19+S64+S29+S24+S34+S39+S69+S74+S44+S85+S90+S95+S100+S105+S110+S115+S120+S125+S130+S135+S140+S145+S150+S155+S165</f>
        <v>952</v>
      </c>
      <c r="T17" s="223">
        <f>S17/R17*100%</f>
        <v>1</v>
      </c>
      <c r="U17" s="177">
        <f>U18+U84+U165</f>
        <v>840</v>
      </c>
      <c r="V17" s="178">
        <f>V49+V54+V59+V19+V64+V29+V24+V34+V39+V69+V74+V44+V85+V90+V95+V100+V105+V110+V115+V120+V125+V130+V135+V140+V145+V150+V155+V165</f>
        <v>840</v>
      </c>
      <c r="W17" s="223">
        <f>V17/U17*100%</f>
        <v>1</v>
      </c>
      <c r="X17" s="177">
        <f>X18+X84+X165</f>
        <v>1568</v>
      </c>
      <c r="Y17" s="178">
        <f>Y49+Y54+Y59+Y19+Y64+Y29+Y24+Y34+Y39+Y69+Y74+Y44+Y85+Y90+Y95+Y100+Y105+Y110+Y115+Y120+Y125+Y130+Y135+Y140+Y145+Y150+Y155+Y165</f>
        <v>1568</v>
      </c>
      <c r="Z17" s="223">
        <f>Y17/X17*100%</f>
        <v>1</v>
      </c>
      <c r="AA17" s="177">
        <f>AA18+AA84+AA165</f>
        <v>784</v>
      </c>
      <c r="AB17" s="178">
        <f>AB49+AB54+AB59+AB19+AB64+AB29+AB24+AB34+AB39+AB69+AB74+AB44+AB85+AB90+AB95+AB100+AB105+AB110+AB115+AB120+AB125+AB130+AB135+AB140+AB145+AB150+AB155+AB165</f>
        <v>784</v>
      </c>
      <c r="AC17" s="223">
        <f>AB17/AA17*100%</f>
        <v>1</v>
      </c>
      <c r="AD17" s="177">
        <f>AD18+AD84+AD165</f>
        <v>1904</v>
      </c>
      <c r="AE17" s="178">
        <f>AE49+AE54+AE59+AE19+AE64+AE29+AE24+AE34+AE39+AE69+AE74+AE44+AE85+AE90+AE95+AE100+AE105+AE110+AE115+AE120+AE125+AE130+AE135+AE140+AE145+AE150+AE155+AE165</f>
        <v>1904</v>
      </c>
      <c r="AF17" s="223">
        <f>AE17/AD17*100%</f>
        <v>1</v>
      </c>
      <c r="AG17" s="177">
        <f>AG18+AG84+AG165</f>
        <v>1918</v>
      </c>
      <c r="AH17" s="178">
        <f>AH49+AH54+AH59+AH19+AH64+AH29+AH24+AH34+AH39+AH69+AH74+AH44+AH85+AH90+AH95+AH100+AH105+AH110+AH115+AH120+AH125+AH130+AH135+AH140+AH145+AH150+AH155+AH165</f>
        <v>1918</v>
      </c>
      <c r="AI17" s="223">
        <f>AH17/AG17*100%</f>
        <v>1</v>
      </c>
      <c r="AJ17" s="177">
        <f>AJ18+AJ84+AJ165</f>
        <v>1568</v>
      </c>
      <c r="AK17" s="178">
        <f>AK49+AK54+AK59+AK19+AK64+AK29+AK24+AK34+AK39+AK69+AK74+AK44+AK85+AK90+AK95+AK100+AK105+AK110+AK115+AK120+AK125+AK130+AK135+AK140+AK145+AK150+AK155+AK165</f>
        <v>1568</v>
      </c>
      <c r="AL17" s="223">
        <f>AK17/AJ17*100%</f>
        <v>1</v>
      </c>
      <c r="AM17" s="177">
        <f>AM18+AM84+AM165</f>
        <v>1320</v>
      </c>
      <c r="AN17" s="178">
        <f>AN49+AN54+AN59+AN19+AN64+AN29+AN24+AN34+AN39+AN69+AN74+AN44+AN85+AN90+AN95+AN100+AN105+AN110+AN115+AN120+AN125+AN130+AN135+AN140+AN145+AN150+AN155+AN165</f>
        <v>1320</v>
      </c>
      <c r="AP17" s="177">
        <f>AP18+AP84+AP165</f>
        <v>1344</v>
      </c>
      <c r="AQ17" s="178">
        <f>AQ49+AQ54+AQ59+AQ19+AQ64+AQ29+AQ24+AQ34+AQ39+AQ69+AQ74+AQ44+AQ85+AQ90+AQ95+AQ100+AQ105+AQ110+AQ115+AQ120+AQ125+AQ130+AQ135+AQ140+AQ145+AQ150+AQ155+AQ165</f>
        <v>1344</v>
      </c>
      <c r="AR17" s="223">
        <f>AN17/AM17*100%</f>
        <v>1</v>
      </c>
      <c r="AS17" s="177">
        <f>AS18+AS84+AS165</f>
        <v>1120</v>
      </c>
      <c r="AT17" s="178">
        <f>AT49+AT54+AT59+AT19+AT64+AT29+AT24+AT34+AT39+AT69+AT74+AT44+AT85+AT90+AT95+AT100+AT105+AT110+AT115+AT120+AT125+AT130+AT135+AT140+AT145+AT150+AT155+AT165</f>
        <v>1120</v>
      </c>
      <c r="AU17" s="223">
        <f>AQ17/AP17*100%</f>
        <v>1</v>
      </c>
      <c r="AV17" s="177">
        <f>AV18+AV84+AV165</f>
        <v>560</v>
      </c>
      <c r="AW17" s="178">
        <f>AW49+AW54+AW59+AW19+AW64+AW29+AW24+AW34+AW39+AW69+AW74+AW44+AW85+AW90+AW95+AW100+AW105+AW110+AW115+AW120+AW125+AW130+AW135+AW140+AW145+AW150+AW155+AW165</f>
        <v>560</v>
      </c>
      <c r="AX17" s="223">
        <f>AT17/AS17*100%</f>
        <v>1</v>
      </c>
      <c r="AY17" s="177">
        <f>AY18+AY84+AY165</f>
        <v>1344</v>
      </c>
      <c r="AZ17" s="178">
        <f>AZ49+AZ54+AZ59+AZ19+AZ64+AZ29+AZ24+AZ34+AZ39+AZ69+AZ74+AZ44+AZ85+AZ90+AZ95+AZ100+AZ105+AZ110+AZ115+AZ120+AZ125+AZ130+AZ135+AZ140+AZ145+AZ150+AZ155+AZ165</f>
        <v>1344</v>
      </c>
      <c r="BA17" s="223">
        <f>AW17/AV17*100%</f>
        <v>1</v>
      </c>
      <c r="BB17" s="177">
        <f>BB18+BB84+BB165</f>
        <v>453</v>
      </c>
      <c r="BC17" s="178">
        <f>BC49+BC54+BC59+BC19+BC64+BC29+BC24+BC34+BC39+BC69+BC74+BC44+BC85+BC90+BC95+BC100+BC105+BC110+BC115+BC120+BC125+BC130+BC135+BC140+BC145+BC150+BC155+BC165</f>
        <v>453</v>
      </c>
      <c r="BD17" s="223">
        <f>AZ17/AY17*100%</f>
        <v>1</v>
      </c>
      <c r="BE17" s="177">
        <f>BE18+BE84+BE165</f>
        <v>1624</v>
      </c>
      <c r="BF17" s="178">
        <f>BF49+BF54+BF59+BF19+BF64+BF29+BF24+BF34+BF39+BF69+BF74+BF44+BF85+BF90+BF95+BF100+BF105+BF110+BF115+BF120+BF125+BF130+BF135+BF140+BF145+BF150+BF155+BF165</f>
        <v>1624</v>
      </c>
      <c r="BG17" s="223">
        <f>BC17/BB17*100%</f>
        <v>1</v>
      </c>
      <c r="BH17" s="177">
        <f>BH18+BH84+BH165</f>
        <v>1736</v>
      </c>
      <c r="BI17" s="178">
        <f>BI49+BI54+BI59+BI19+BI64+BI29+BI24+BI34+BI39+BI69+BI74+BI44+BI85+BI90+BI95+BI100+BI105+BI110+BI115+BI120+BI125+BI130+BI135+BI140+BI145+BI150+BI155+BI165</f>
        <v>1736</v>
      </c>
      <c r="BJ17" s="223">
        <f>BF17/BE17*100%</f>
        <v>1</v>
      </c>
      <c r="BK17" s="177">
        <f>BK18+BK84+BK165</f>
        <v>1065</v>
      </c>
      <c r="BL17" s="178">
        <f>BL49+BL54+BL59+BL19+BL64+BL29+BL24+BL34+BL39+BL69+BL74+BL44+BL85+BL90+BL95+BL100+BL105+BL110+BL115+BL120+BL125+BL130+BL135+BL140+BL145+BL150+BL155+BL165</f>
        <v>1065</v>
      </c>
      <c r="BM17" s="223">
        <f>BI17/BH17*100%</f>
        <v>1</v>
      </c>
      <c r="BN17" s="177">
        <f>BN18+BN84+BN165</f>
        <v>1120</v>
      </c>
      <c r="BO17" s="178">
        <f>BO49+BO54+BO59+BO19+BO64+BO29+BO24+BO34+BO39+BO69+BO74+BO44+BO85+BO90+BO95+BO100+BO105+BO110+BO115+BO120+BO125+BO130+BO135+BO140+BO145+BO150+BO155+BO165</f>
        <v>1120</v>
      </c>
      <c r="BP17" s="223">
        <f>BL17/BK17*100%</f>
        <v>1</v>
      </c>
      <c r="BQ17" s="177">
        <f>BQ18+BQ84+BQ165</f>
        <v>478</v>
      </c>
      <c r="BR17" s="178">
        <f>BR49+BR54+BR59+BR19+BR64+BR29+BR24+BR34+BR39+BR69+BR74+BR44+BR85+BR90+BR95+BR100+BR105+BR110+BR115+BR120+BR125+BR130+BR135+BR140+BR145+BR150+BR155+BR165</f>
        <v>478</v>
      </c>
      <c r="BS17" s="223">
        <f>BO17/BN17*100%</f>
        <v>1</v>
      </c>
      <c r="BT17" s="177">
        <f>BT18+BT84+BT165</f>
        <v>840</v>
      </c>
      <c r="BU17" s="178">
        <f>BU49+BU54+BU59+BU19+BU64+BU29+BU24+BU34+BU39+BU69+BU74+BU44+BU85+BU90+BU95+BU100+BU105+BU110+BU115+BU120+BU125+BU130+BU135+BU140+BU145+BU150+BU155+BU165</f>
        <v>840</v>
      </c>
      <c r="BV17" s="223">
        <f>BR17/BQ17*100%</f>
        <v>1</v>
      </c>
      <c r="BW17" s="177">
        <f>BW18+BW84+BW165</f>
        <v>1288</v>
      </c>
      <c r="BX17" s="178">
        <f>BX49+BX54+BX59+BX19+BX64+BX29+BX24+BX34+BX39+BX69+BX74+BX44+BX85+BX90+BX95+BX100+BX105+BX110+BX115+BX120+BX125+BX130+BX135+BX140+BX145+BX150+BX155+BX165</f>
        <v>1288</v>
      </c>
      <c r="BY17" s="223">
        <f>BU17/BT17*100%</f>
        <v>1</v>
      </c>
      <c r="BZ17" s="177">
        <f>BZ18+BZ84+BZ165</f>
        <v>1848</v>
      </c>
      <c r="CA17" s="178">
        <f>CA49+CA54+CA59+CA19+CA64+CA29+CA24+CA34+CA39+CA69+CA74+CA44+CA85+CA90+CA95+CA100+CA105+CA110+CA115+CA120+CA125+CA130+CA135+CA140+CA145+CA150+CA155+CA165</f>
        <v>1848</v>
      </c>
      <c r="CB17" s="223">
        <f>BX17/BW17*100%</f>
        <v>1</v>
      </c>
      <c r="CC17" s="177">
        <f>CC18+CC84+CC165</f>
        <v>1736</v>
      </c>
      <c r="CD17" s="177">
        <f>CD18+CD84+CD165</f>
        <v>1736</v>
      </c>
      <c r="CE17" s="223">
        <f>CA17/BZ17*100%</f>
        <v>1</v>
      </c>
      <c r="CF17" s="177">
        <f>CF18+CF84+CF165</f>
        <v>880</v>
      </c>
      <c r="CG17" s="177">
        <f>CG18+CG84+CG165</f>
        <v>880</v>
      </c>
      <c r="CH17" s="223">
        <f>CD17/CC17*100%</f>
        <v>1</v>
      </c>
      <c r="CI17" s="177">
        <f>CI18+CI84+CI165</f>
        <v>2632</v>
      </c>
      <c r="CJ17" s="177">
        <f>CJ18+CJ84+CJ165</f>
        <v>2632</v>
      </c>
      <c r="CK17" s="223">
        <f>CG17/CF17*100%</f>
        <v>1</v>
      </c>
      <c r="CL17" s="177">
        <f>CL18+CL84+CL165</f>
        <v>670</v>
      </c>
      <c r="CM17" s="177">
        <f>CM18+CM84+CM165</f>
        <v>670</v>
      </c>
      <c r="CN17" s="223">
        <f>CJ17/CI17*100%</f>
        <v>1</v>
      </c>
      <c r="CO17" s="177">
        <f>CO18+CO84+CO165</f>
        <v>1176</v>
      </c>
      <c r="CP17" s="177">
        <f>CP18+CP84+CP165</f>
        <v>1176</v>
      </c>
      <c r="CQ17" s="223">
        <f>CM17/CL17*100%</f>
        <v>1</v>
      </c>
      <c r="CR17" s="177">
        <f>CR18+CR84+CR165</f>
        <v>1064</v>
      </c>
      <c r="CS17" s="177">
        <f>CS18+CS84+CS165</f>
        <v>1064</v>
      </c>
      <c r="CT17" s="223">
        <f>CP17/CO17*100%</f>
        <v>1</v>
      </c>
      <c r="CU17" s="177">
        <f>CU18+CU84+CU165</f>
        <v>2408</v>
      </c>
      <c r="CV17" s="177">
        <f>CV18+CV84+CV165</f>
        <v>2408</v>
      </c>
      <c r="CW17" s="223">
        <f>CS17/CR17*100%</f>
        <v>1</v>
      </c>
      <c r="CX17" s="177">
        <f>CX18+CX84+CX165</f>
        <v>1595</v>
      </c>
      <c r="CY17" s="177">
        <f>CY18+CY84+CY165</f>
        <v>1595</v>
      </c>
      <c r="CZ17" s="223">
        <f>CV17/CU17*100%</f>
        <v>1</v>
      </c>
      <c r="DA17" s="177">
        <f>DA18+DA84+DA165</f>
        <v>1083</v>
      </c>
      <c r="DB17" s="177">
        <f>DB18+DB84+DB165</f>
        <v>1083</v>
      </c>
      <c r="DC17" s="223">
        <f>CY17/CX17*100%</f>
        <v>1</v>
      </c>
      <c r="DD17" s="177">
        <f>DD18+DD84+DD165</f>
        <v>1624</v>
      </c>
      <c r="DE17" s="177">
        <f>DE18+DE84+DE165</f>
        <v>1624</v>
      </c>
      <c r="DF17" s="223">
        <f>DB17/DA17*100%</f>
        <v>1</v>
      </c>
      <c r="DG17" s="177">
        <f>DG18+DG84+DG165</f>
        <v>1792</v>
      </c>
      <c r="DH17" s="177">
        <f>DH18+DH84+DH165</f>
        <v>1792</v>
      </c>
      <c r="DI17" s="223">
        <f>DE17/DD17*100%</f>
        <v>1</v>
      </c>
      <c r="DJ17" s="177">
        <f>DJ18+DJ84+DJ165</f>
        <v>224</v>
      </c>
      <c r="DK17" s="177">
        <f>DK18+DK84+DK165</f>
        <v>224</v>
      </c>
      <c r="DL17" s="223">
        <f>DH17/DG17*100%</f>
        <v>1</v>
      </c>
      <c r="DM17" s="177">
        <f>DM18+DM84+DM165</f>
        <v>701</v>
      </c>
      <c r="DN17" s="177">
        <f>DN18+DN84+DN165</f>
        <v>701</v>
      </c>
      <c r="DO17" s="223">
        <f>DK17/DJ17*100%</f>
        <v>1</v>
      </c>
      <c r="DP17" s="177">
        <f>DP18+DP84+DP165</f>
        <v>1176</v>
      </c>
      <c r="DQ17" s="177">
        <f>DQ18+DQ84+DQ165</f>
        <v>1176</v>
      </c>
      <c r="DR17" s="223">
        <f>DN17/DM17*100%</f>
        <v>1</v>
      </c>
      <c r="DS17" s="177">
        <f>DS18+DS84+DS165</f>
        <v>1960</v>
      </c>
      <c r="DT17" s="178">
        <f>DT49+DT54+DT59+DT19+DT64+DT29+DT24+DT34+DT39+DT69+DT74+DT44+DT85+DT90+DT95+DT100+DT105+DT110+DT115+DT120+DT125+DT130+DT135+DT140+DT145+DT150+DT155+DT165</f>
        <v>1960</v>
      </c>
      <c r="DU17" s="223">
        <f>DQ17/DP17*100%</f>
        <v>1</v>
      </c>
      <c r="DV17" s="177">
        <f>DV18+DV84+DV165</f>
        <v>2365</v>
      </c>
      <c r="DW17" s="178">
        <f>DW49+DW54+DW59+DW19+DW64+DW29+DW24+DW34+DW39+DW69+DW74+DW44+DW85+DW90+DW95+DW100+DW105+DW110+DW115+DW120+DW125+DW130+DW135+DW140+DW145+DW150+DW155+DW165</f>
        <v>2365</v>
      </c>
      <c r="DX17" s="223">
        <f>DT17/DS17*100%</f>
        <v>1</v>
      </c>
      <c r="DY17" s="177">
        <f>DY18+DY84+DY165</f>
        <v>1350</v>
      </c>
      <c r="DZ17" s="178">
        <f>DZ49+DZ54+DZ59+DZ19+DZ64+DZ29+DZ24+DZ34+DZ39+DZ69+DZ74+DZ44+DZ85+DZ90+DZ95+DZ100+DZ105+DZ110+DZ115+DZ120+DZ125+DZ130+DZ135+DZ140+DZ145+DZ150+DZ155+DZ165</f>
        <v>1350</v>
      </c>
      <c r="EA17" s="223">
        <f>DW17/DV17*100%</f>
        <v>1</v>
      </c>
      <c r="EB17" s="177">
        <f>EB18+EB84+EB165</f>
        <v>1176</v>
      </c>
      <c r="EC17" s="178">
        <f>EC49+EC54+EC59+EC19+EC64+EC29+EC24+EC34+EC39+EC69+EC74+EC44+EC85+EC90+EC95+EC100+EC105+EC110+EC115+EC120+EC125+EC130+EC135+EC140+EC145+EC150+EC155+EC165</f>
        <v>1176</v>
      </c>
      <c r="ED17" s="223">
        <f>DZ17/DY17*100%</f>
        <v>1</v>
      </c>
      <c r="EE17" s="177">
        <f>EE18+EE84+EE165</f>
        <v>1624</v>
      </c>
      <c r="EF17" s="178">
        <f>EF49+EF54+EF59+EF19+EF64+EF29+EF24+EF34+EF39+EF69+EF74+EF44+EF85+EF90+EF95+EF100+EF105+EF110+EF115+EF120+EF125+EF130+EF135+EF140+EF145+EF150+EF155+EF165</f>
        <v>1624</v>
      </c>
      <c r="EG17" s="223">
        <f>EC17/EB17*100%</f>
        <v>1</v>
      </c>
      <c r="EH17" s="177">
        <f>EH18+EH84+EH165</f>
        <v>1736</v>
      </c>
      <c r="EI17" s="178">
        <f>EI49+EI54+EI59+EI19+EI64+EI29+EI24+EI34+EI39+EI69+EI74+EI44+EI85+EI90+EI95+EI100+EI105+EI110+EI115+EI120+EI125+EI130+EI135+EI140+EI145+EI150+EI155+EI165</f>
        <v>1736</v>
      </c>
      <c r="EJ17" s="223">
        <f>EF17/EE17*100%</f>
        <v>1</v>
      </c>
      <c r="EK17" s="177">
        <f>EK18+EK84+EK165</f>
        <v>448</v>
      </c>
      <c r="EL17" s="178">
        <f>EL49+EL54+EL59+EL19+EL64+EL29+EL24+EL34+EL39+EL69+EL74+EL44+EL85+EL90+EL95+EL100+EL105+EL110+EL115+EL120+EL125+EL130+EL135+EL140+EL145+EL150+EL155+EL165</f>
        <v>448</v>
      </c>
      <c r="EM17" s="223">
        <f>EI17/EH17*100%</f>
        <v>1</v>
      </c>
      <c r="EN17" s="177">
        <f>EN18+EN84+EN165</f>
        <v>800</v>
      </c>
      <c r="EO17" s="178">
        <f>EO49+EO54+EO59+EO19+EO64+EO29+EO24+EO34+EO39+EO69+EO74+EO44+EO85+EO90+EO95+EO100+EO105+EO110+EO115+EO120+EO125+EO130+EO135+EO140+EO145+EO150+EO155+EO165</f>
        <v>800</v>
      </c>
      <c r="EP17" s="223">
        <f>EL17/EK17*100%</f>
        <v>1</v>
      </c>
      <c r="EQ17" s="177">
        <f>EQ18+EQ84+EQ165</f>
        <v>1400</v>
      </c>
      <c r="ER17" s="178">
        <f>ER49+ER54+ER59+ER19+ER64+ER29+ER24+ER34+ER39+ER69+ER74+ER44+ER85+ER90+ER95+ER100+ER105+ER110+ER115+ER120+ER125+ER130+ER135+ER140+ER145+ER150+ER155+ER165</f>
        <v>1400</v>
      </c>
      <c r="ES17" s="223">
        <f>EO17/EN17*100%</f>
        <v>1</v>
      </c>
      <c r="ET17" s="177">
        <f>ET18+ET84+ET165</f>
        <v>1075</v>
      </c>
      <c r="EU17" s="178">
        <f>EU49+EU54+EU59+EU19+EU64+EU29+EU24+EU34+EU39+EU69+EU74+EU44+EU85+EU90+EU95+EU100+EU105+EU110+EU115+EU120+EU125+EU130+EU135+EU140+EU145+EU150+EU155+EU165</f>
        <v>1075</v>
      </c>
      <c r="EV17" s="223">
        <f>ER17/EQ17*100%</f>
        <v>1</v>
      </c>
      <c r="EW17" s="177">
        <f>EW18+EW84+EW165</f>
        <v>1110</v>
      </c>
      <c r="EX17" s="178">
        <f>EX49+EX54+EX59+EX19+EX64+EX29+EX24+EX34+EX39+EX69+EX74+EX44+EX85+EX90+EX95+EX100+EX105+EX110+EX115+EX120+EX125+EX130+EX135+EX140+EX145+EX150+EX155+EX165</f>
        <v>1110</v>
      </c>
      <c r="EY17" s="223">
        <f>EU17/ET17*100%</f>
        <v>1</v>
      </c>
      <c r="EZ17" s="177">
        <f>EZ18+EZ84+EZ165</f>
        <v>880</v>
      </c>
      <c r="FA17" s="178">
        <f>FA49+FA54+FA59+FA19+FA64+FA29+FA24+FA34+FA39+FA69+FA74+FA44+FA85+FA90+FA95+FA100+FA105+FA110+FA115+FA120+FA125+FA130+FA135+FA140+FA145+FA150+FA155+FA165</f>
        <v>880</v>
      </c>
      <c r="FB17" s="223">
        <f>EX17/EW17*100%</f>
        <v>1</v>
      </c>
      <c r="FC17" s="177">
        <f>FC18+FC84+FC165</f>
        <v>2090</v>
      </c>
      <c r="FD17" s="178">
        <f>FD49+FD54+FD59+FD19+FD64+FD29+FD24+FD34+FD39+FD69+FD74+FD44+FD85+FD90+FD95+FD100+FD105+FD110+FD115+FD120+FD125+FD130+FD135+FD140+FD145+FD150+FD155+FD165</f>
        <v>2090</v>
      </c>
      <c r="FE17" s="223">
        <f>FA17/EZ17*100%</f>
        <v>1</v>
      </c>
      <c r="FF17" s="177">
        <f>FF18+FF84+FF165</f>
        <v>25181</v>
      </c>
      <c r="FG17" s="177">
        <f>FG18+FG84+FG165</f>
        <v>25181</v>
      </c>
      <c r="FH17" s="223">
        <f>FD17/FC17*100%</f>
        <v>1</v>
      </c>
      <c r="FI17" s="179">
        <f>FF17+FC17+EZ17+EW17+ET17+EQ17+EN17+EK17+EH17+EE17+EB17+DY17+DV17+DS17+DP17+DM17+DJ17+DG17+DD17+DA17+CX17+CU17+CR17+CO17+CL17+CI17+CF17+CC17+BZ17+BW17+BT17+BQ17+BN17+BK17+BH17+BE17+BB17+AY17+AV17+AS17+AP17+AM17+AJ17+AG17+AD17+AA17+X17+U17+R17+O17+L17+I17+F17+C17</f>
        <v>92913</v>
      </c>
      <c r="FJ17" s="179">
        <f>FG17+FD17+FA17+EX17+EU17+ER17+EO17+EL17+EI17+EF17+EC17+DZ17+DW17+DT17+DQ17+DN17+DK17+DH17+DE17+DB17+CY17+CV17+CS17+CP17+CM17+CJ17+CG17+CD17+CA17+BX17+BU17+BR17+BO17+BL17+BI17+BF17+BC17+AZ17+AW17+AT17+AQ17+AN17+AK17+AH17+AE17+AB17+Y17+V17+S17+P17+M17+J17+G17+D17</f>
        <v>92913</v>
      </c>
      <c r="FK17" s="223">
        <f>FG17/FF17*100%</f>
        <v>1</v>
      </c>
    </row>
    <row r="18" spans="1:167" s="175" customFormat="1" ht="25.5" customHeight="1" x14ac:dyDescent="0.3">
      <c r="A18" s="255" t="s">
        <v>208</v>
      </c>
      <c r="B18" s="172"/>
      <c r="C18" s="173">
        <f>C19+C24+C29+C34+C39+C44+C49+C54+C59+C64+C69+C74</f>
        <v>654</v>
      </c>
      <c r="D18" s="173">
        <f>D19+D24+D29+D34+D39+D49+D54+D59+D64+D69+D74</f>
        <v>654</v>
      </c>
      <c r="E18" s="215">
        <f>D18/C18*100%</f>
        <v>1</v>
      </c>
      <c r="F18" s="173">
        <f>F19+F24+F29+F34+F39+F44+F49+F54+F59+F64+F69+F74</f>
        <v>380</v>
      </c>
      <c r="G18" s="173">
        <f>G19+G24+G29+G34+G39+G49+G54+G59+G64+G69+G74</f>
        <v>380</v>
      </c>
      <c r="H18" s="215">
        <f>G18/F18*100%</f>
        <v>1</v>
      </c>
      <c r="I18" s="173">
        <f>I19+I24+I29+I34+I39+I44+I49+I54+I59+I64+I69+I74</f>
        <v>680</v>
      </c>
      <c r="J18" s="173">
        <f>J19+J24+J29+J34+J39+J49+J54+J59+J64+J69+J74</f>
        <v>680</v>
      </c>
      <c r="K18" s="215">
        <f>J18/I18*100%</f>
        <v>1</v>
      </c>
      <c r="L18" s="173">
        <f>L19+L24+L29+L34+L39+L44+L49+L54+L59+L64+L69+L74</f>
        <v>734</v>
      </c>
      <c r="M18" s="173">
        <f>M19+M24+M29+M34+M39+M49+M54+M59+M64+M69+M74</f>
        <v>734</v>
      </c>
      <c r="N18" s="215">
        <f>M18/L18*100%</f>
        <v>1</v>
      </c>
      <c r="O18" s="173">
        <f>O19+O24+O29+O34+O39+O44+O49+O54+O59+O64+O69+O74</f>
        <v>1055</v>
      </c>
      <c r="P18" s="173">
        <f>P19+P24+P29+P34+P39+P49+P54+P59+P64+P69+P74</f>
        <v>1055</v>
      </c>
      <c r="Q18" s="215">
        <f>P18/O18*100%</f>
        <v>1</v>
      </c>
      <c r="R18" s="173">
        <f>R19+R24+R29+R34+R39+R44+R49+R54+R59+R64+R69+R74</f>
        <v>640</v>
      </c>
      <c r="S18" s="173">
        <f>S19+S24+S29+S34+S39+S49+S54+S59+S64+S69+S74</f>
        <v>640</v>
      </c>
      <c r="T18" s="215">
        <f>S18/R18*100%</f>
        <v>1</v>
      </c>
      <c r="U18" s="173">
        <f>U19+U24+U29+U34+U39+U44+U49+U54+U59+U64+U69+U74</f>
        <v>545</v>
      </c>
      <c r="V18" s="173">
        <f>V19+V24+V29+V34+V39+V49+V54+V59+V64+V69+V74</f>
        <v>545</v>
      </c>
      <c r="W18" s="215">
        <f>V18/U18*100%</f>
        <v>1</v>
      </c>
      <c r="X18" s="173">
        <f>X19+X24+X29+X34+X39+X44+X49+X54+X59+X64+X69+X74</f>
        <v>559</v>
      </c>
      <c r="Y18" s="173">
        <f>Y19+Y24+Y29+Y34+Y39+Y49+Y54+Y59+Y64+Y69+Y74</f>
        <v>559</v>
      </c>
      <c r="Z18" s="215">
        <f>Y18/X18*100%</f>
        <v>1</v>
      </c>
      <c r="AA18" s="173">
        <f>AA19+AA24+AA29+AA34+AA39+AA44+AA49+AA54+AA59+AA64+AA69+AA74</f>
        <v>528</v>
      </c>
      <c r="AB18" s="173">
        <f>AB19+AB24+AB29+AB34+AB39+AB49+AB54+AB59+AB64+AB69+AB74</f>
        <v>528</v>
      </c>
      <c r="AC18" s="215">
        <f>AB18/AA18*100%</f>
        <v>1</v>
      </c>
      <c r="AD18" s="173">
        <f>AD19+AD24+AD29+AD34+AD39+AD44+AD49+AD54+AD59+AD64+AD69+AD74</f>
        <v>1239</v>
      </c>
      <c r="AE18" s="173">
        <f>AE19+AE24+AE29+AE34+AE44+AE38+AE39+AE49+AE54+AE59+AE64+AE69+AE74</f>
        <v>1239</v>
      </c>
      <c r="AF18" s="215">
        <f>AE18/AD18*100%</f>
        <v>1</v>
      </c>
      <c r="AG18" s="173">
        <f>AG19+AG24+AG29+AG34+AG39+AG44+AG49+AG54+AG59+AG64+AG69+AG74</f>
        <v>978</v>
      </c>
      <c r="AH18" s="173">
        <f>AH19+AH24+AH29+AH34+AH44+AH38+AH39+AH49+AH54+AH59+AH64+AH69+AH74</f>
        <v>978</v>
      </c>
      <c r="AI18" s="215">
        <f>AH18/AG18*100%</f>
        <v>1</v>
      </c>
      <c r="AJ18" s="173">
        <f>AJ19+AJ24+AJ29+AJ34+AJ39+AJ44+AJ49+AJ54+AJ59+AJ64+AJ69+AJ74</f>
        <v>874</v>
      </c>
      <c r="AK18" s="173">
        <f>AK19+AK24+AK29+AK34+AK44+AK38+AK39+AK49+AK54+AK59+AK64+AK69+AK74</f>
        <v>874</v>
      </c>
      <c r="AL18" s="215">
        <f>AK18/AJ18*100%</f>
        <v>1</v>
      </c>
      <c r="AM18" s="173">
        <f>AM19+AM24+AM29+AM34+AM39+AM44+AM49+AM54+AM59+AM64+AM69+AM74</f>
        <v>723</v>
      </c>
      <c r="AN18" s="173">
        <f>AN19+AN24+AN29+AN34+AN44+AN38+AN39+AN49+AN54+AN59+AN64+AN69+AN74</f>
        <v>723</v>
      </c>
      <c r="AO18" s="174"/>
      <c r="AP18" s="173">
        <f>AP19+AP24+AP29+AP34+AP39+AP44+AP49+AP54+AP59+AP64+AP69+AP74</f>
        <v>589</v>
      </c>
      <c r="AQ18" s="173">
        <f>AQ19+AQ24+AQ29+AQ34+AQ44+AQ38+AQ39+AQ49+AQ54+AQ59+AQ64+AQ69+AQ74</f>
        <v>589</v>
      </c>
      <c r="AR18" s="173"/>
      <c r="AS18" s="173">
        <f>AS19+AS24+AS29+AS34+AS39+AS44+AS49+AS54+AS59+AS64+AS69+AS74</f>
        <v>532</v>
      </c>
      <c r="AT18" s="173">
        <f>AT19+AT24+AT29+AT34+AT44+AT38+AT39+AT49+AT54+AT59+AT64+AT69+AT74</f>
        <v>532</v>
      </c>
      <c r="AU18" s="174"/>
      <c r="AV18" s="173">
        <f>AV19+AV24+AV29+AV34+AV39+AV44+AV49+AV54+AV59+AV64+AV69+AV74</f>
        <v>410</v>
      </c>
      <c r="AW18" s="173">
        <f>AW19+AW24+AW29+AW34+AW44+AW38+AW39+AW49+AW54+AW59+AW64+AW69+AW74</f>
        <v>410</v>
      </c>
      <c r="AX18" s="174"/>
      <c r="AY18" s="173">
        <f>AY19+AY24+AY29+AY34+AY39+AY44+AY49+AY54+AY59+AY64+AY69+AY74</f>
        <v>954</v>
      </c>
      <c r="AZ18" s="173">
        <f>AZ19+AZ24+AZ29+AZ34+AZ44+AZ38+AZ39+AZ49+AZ54+AZ59+AZ64+AZ69+AZ74</f>
        <v>954</v>
      </c>
      <c r="BA18" s="174"/>
      <c r="BB18" s="173">
        <f>BB19+BB24+BB29+BB34+BB39+BB44+BB49+BB54+BB59+BB64+BB69+BB74</f>
        <v>262</v>
      </c>
      <c r="BC18" s="173">
        <f>BC19+BC24+BC29+BC34+BC44+BC38+BC39+BC49+BC54+BC59+BC64+BC69+BC74</f>
        <v>262</v>
      </c>
      <c r="BD18" s="174"/>
      <c r="BE18" s="173">
        <f>BE19+BE24+BE29+BE34+BE39+BE44+BE49+BE54+BE59+BE64+BE69+BE74</f>
        <v>1164</v>
      </c>
      <c r="BF18" s="173">
        <f>BF19+BF24+BF29+BF34+BF44+BF38+BF39+BF49+BF54+BF59+BF64+BF69+BF74</f>
        <v>1164</v>
      </c>
      <c r="BG18" s="174"/>
      <c r="BH18" s="173">
        <f>BH19+BH24+BH29+BH34+BH39+BH44+BH49+BH54+BH59+BH64+BH69+BH74</f>
        <v>1290</v>
      </c>
      <c r="BI18" s="173">
        <f>BI19+BI24+BI29+BI34+BI44+BI38+BI39+BI49+BI54+BI59+BI64+BI69+BI74</f>
        <v>1290</v>
      </c>
      <c r="BJ18" s="174"/>
      <c r="BK18" s="173">
        <f>BK19+BK24+BK29+BK34+BK39+BK44+BK49+BK54+BK59+BK64+BK69+BK74</f>
        <v>905</v>
      </c>
      <c r="BL18" s="173">
        <f>BL19+BL24+BL29+BL34+BL44+BL38+BL39+BL49+BL54+BL59+BL64+BL69+BL74</f>
        <v>905</v>
      </c>
      <c r="BM18" s="174"/>
      <c r="BN18" s="173">
        <f>BN19+BN24+BN29+BN34+BN39+BN44+BN49+BN54+BN59+BN64+BN69+BN74</f>
        <v>690</v>
      </c>
      <c r="BO18" s="173">
        <f>BO19+BO24+BO29+BO34+BO44+BO38+BO39+BO49+BO54+BO59+BO64+BO69+BO74</f>
        <v>690</v>
      </c>
      <c r="BP18" s="174"/>
      <c r="BQ18" s="173">
        <f>BQ19+BQ24+BQ29+BQ34+BQ39+BQ44+BQ49+BQ54+BQ59+BQ64+BQ69+BQ74</f>
        <v>420</v>
      </c>
      <c r="BR18" s="173">
        <f>BR19+BR24+BR29+BR34+BR44+BR38+BR39+BR49+BR54+BR59+BR64+BR69+BR74</f>
        <v>420</v>
      </c>
      <c r="BS18" s="174"/>
      <c r="BT18" s="173">
        <f>BT19+BT24+BT29+BT34+BT39+BT44+BT49+BT54+BT59+BT64+BT69+BT74</f>
        <v>648</v>
      </c>
      <c r="BU18" s="173">
        <f>BU19+BU24+BU29+BU34+BU44+BU38+BU39+BU49+BU54+BU59+BU64+BU69+BU74</f>
        <v>648</v>
      </c>
      <c r="BV18" s="174"/>
      <c r="BW18" s="173">
        <f>BW19+BW24+BW29+BW34+BW39+BW44+BW49+BW54+BW59+BW64+BW69+BW74</f>
        <v>868</v>
      </c>
      <c r="BX18" s="173">
        <f>BX19+BX24+BX29+BX34+BX44+BX38+BX39+BX49+BX54+BX59+BX64+BX69+BX74</f>
        <v>868</v>
      </c>
      <c r="BY18" s="174"/>
      <c r="BZ18" s="173">
        <f>BZ19+BZ24+BZ29+BZ34+BZ39+BZ44+BZ49+BZ54+BZ59+BZ64+BZ69+BZ74</f>
        <v>1448</v>
      </c>
      <c r="CA18" s="173">
        <f>CA19+CA24+CA29+CA34+CA44+CA38+CA39+CA49+CA54+CA59+CA64+CA69+CA74</f>
        <v>1448</v>
      </c>
      <c r="CB18" s="174"/>
      <c r="CC18" s="173">
        <f>CC19++CC24+CC29+CC34+CC39+CC44+CC49+CC54+CC59+CC64+CC69+CC74+CC79</f>
        <v>877</v>
      </c>
      <c r="CD18" s="173">
        <f>CD19+CD24+CD29+CD34+CD39+CD44+CD49+CD54+CD59+CD64+CD69+CD74+CD79</f>
        <v>877</v>
      </c>
      <c r="CE18" s="174"/>
      <c r="CF18" s="173">
        <f>CF19++CF24+CF29+CF34+CF39+CF44+CF49+CF54+CF59+CF64+CF69+CF74+CF79</f>
        <v>701</v>
      </c>
      <c r="CG18" s="173">
        <f>CG19+CG24+CG29+CG34+CG39+CG44+CG49+CG54+CG59+CG64+CG69+CG74+CG79</f>
        <v>701</v>
      </c>
      <c r="CH18" s="174"/>
      <c r="CI18" s="173">
        <f>CI19++CI24+CI29+CI34+CI39+CI44+CI49+CI54+CI59+CI64+CI69+CI74+CI79</f>
        <v>1432</v>
      </c>
      <c r="CJ18" s="173">
        <f>CJ19+CJ24+CJ29+CJ34+CJ39+CJ44+CJ49+CJ54+CJ59+CJ64+CJ69+CJ74+CJ79</f>
        <v>1432</v>
      </c>
      <c r="CK18" s="174"/>
      <c r="CL18" s="173">
        <f>CL19++CL24+CL29+CL34+CL39+CL44+CL49+CL54+CL59+CL64+CL69+CL74+CL79</f>
        <v>236</v>
      </c>
      <c r="CM18" s="173">
        <f>CM19+CM24+CM29+CM34+CM39+CM44+CM49+CM54+CM59+CM64+CM69+CM74+CM79</f>
        <v>236</v>
      </c>
      <c r="CN18" s="174"/>
      <c r="CO18" s="173">
        <f>CO19++CO24+CO29+CO34+CO39+CO44+CO49+CO54+CO59+CO64+CO69+CO74+CO79</f>
        <v>476</v>
      </c>
      <c r="CP18" s="173">
        <f>CP19+CP24+CP29+CP34+CP39+CP44+CP49+CP54+CP59+CP64+CP69+CP74+CP79</f>
        <v>476</v>
      </c>
      <c r="CQ18" s="174"/>
      <c r="CR18" s="173">
        <f>CR19++CR24+CR29+CR34+CR39+CR44+CR49+CR54+CR59+CR64+CR69+CR74+CR79</f>
        <v>904</v>
      </c>
      <c r="CS18" s="173">
        <f>CS19+CS24+CS29+CS34+CS39+CS44+CS49+CS54+CS59+CS64+CS69+CS74+CS79</f>
        <v>904</v>
      </c>
      <c r="CT18" s="174"/>
      <c r="CU18" s="173">
        <f>CU19++CU24+CU29+CU34+CU39+CU44+CU49+CU54+CU59+CU64+CU69+CU74+CU79</f>
        <v>1254</v>
      </c>
      <c r="CV18" s="173">
        <f>CV19+CV24+CV29+CV34+CV39+CV44+CV49+CV54+CV59+CV64+CV69+CV74+CV79</f>
        <v>1254</v>
      </c>
      <c r="CW18" s="174"/>
      <c r="CX18" s="173">
        <f>CX19++CX24+CX29+CX34+CX39+CX44+CX49+CX54+CX59+CX64+CX69+CX74+CX79</f>
        <v>940</v>
      </c>
      <c r="CY18" s="173">
        <f>CY19+CY24+CY29+CY34+CY39+CY44+CY49+CY54+CY59+CY64+CY69+CY74+CY79</f>
        <v>940</v>
      </c>
      <c r="CZ18" s="174"/>
      <c r="DA18" s="173">
        <f>DA19++DA24+DA29+DA34+DA39+DA44+DA49+DA54+DA59+DA64+DA69+DA74+DA79</f>
        <v>748</v>
      </c>
      <c r="DB18" s="173">
        <f>DB19+DB24+DB29+DB34+DB39+DB44+DB49+DB54+DB59+DB64+DB69+DB74+DB79</f>
        <v>748</v>
      </c>
      <c r="DC18" s="174"/>
      <c r="DD18" s="173">
        <f>DD19++DD24+DD29+DD34+DD39+DD44+DD49+DD54+DD59+DD64+DD69+DD74+DD79</f>
        <v>698</v>
      </c>
      <c r="DE18" s="173">
        <f>DE19+DE24+DE29+DE34+DE39+DE44+DE49+DE54+DE59+DE64+DE69+DE74+DE79</f>
        <v>698</v>
      </c>
      <c r="DF18" s="174"/>
      <c r="DG18" s="173">
        <f>DG19++DG24+DG29+DG34+DG39+DG44+DG49+DG54+DG59+DG64+DG69+DG74+DG79</f>
        <v>937</v>
      </c>
      <c r="DH18" s="173">
        <f>DH19+DH24+DH29+DH34+DH39+DH44+DH49+DH54+DH59+DH64+DH69+DH74+DH79</f>
        <v>937</v>
      </c>
      <c r="DI18" s="174"/>
      <c r="DJ18" s="173">
        <f>DJ19++DJ24+DJ29+DJ34+DJ39+DJ44+DJ49+DJ54+DJ59+DJ64+DJ69+DJ74+DJ79</f>
        <v>112</v>
      </c>
      <c r="DK18" s="173">
        <f>DK19+DK24+DK29+DK34+DK39+DK44+DK49+DK54+DK59+DK64+DK69+DK74+DK79</f>
        <v>112</v>
      </c>
      <c r="DL18" s="174"/>
      <c r="DM18" s="173">
        <f>DM19++DM24+DM29+DM34+DM39+DM44+DM49+DM54+DM59+DM64+DM69+DM74+DM79</f>
        <v>395</v>
      </c>
      <c r="DN18" s="173">
        <f>DN19+DN24+DN29+DN34+DN39+DN44+DN49+DN54+DN59+DN64+DN69+DN74+DN79</f>
        <v>395</v>
      </c>
      <c r="DO18" s="174"/>
      <c r="DP18" s="173">
        <f>DP19++DP24+DP29+DP34+DP39+DP44+DP49+DP54+DP59+DP64+DP69+DP74+DP79</f>
        <v>576</v>
      </c>
      <c r="DQ18" s="173">
        <f>DQ19+DQ24+DQ29+DQ34+DQ39+DQ44+DQ49+DQ54+DQ59+DQ64+DQ69+DQ74+DQ79</f>
        <v>576</v>
      </c>
      <c r="DR18" s="174"/>
      <c r="DS18" s="173">
        <f>DS19++DS24+DS29+DS34+DS39+DS44+DS49+DS54+DS59+DS64+DS69+DS74+DS79</f>
        <v>796</v>
      </c>
      <c r="DT18" s="173">
        <f>DT19+DT24+DT29+DT34+DT39+DT44+DT49+DT54+DT59+DT64+DT69+DT74+DT79</f>
        <v>796</v>
      </c>
      <c r="DU18" s="174"/>
      <c r="DV18" s="173">
        <f>DV19++DV24+DV29+DV34+DV39+DV44+DV49+DV54+DV59+DV64+DV69+DV74+DV79</f>
        <v>875</v>
      </c>
      <c r="DW18" s="173">
        <f>DW19+DW24+DW29+DW34+DW39+DW44+DW49+DW54+DW59+DW64+DW69+DW74+DW79</f>
        <v>875</v>
      </c>
      <c r="DX18" s="174"/>
      <c r="DY18" s="173">
        <f>DY19++DY24+DY29+DY34+DY39+DY44+DY49+DY54+DY59+DY64+DY69+DY74+DY79</f>
        <v>1002</v>
      </c>
      <c r="DZ18" s="173">
        <f>DZ19+DZ24+DZ29+DZ34+DZ39+DZ44+DZ49+DZ54+DZ59+DZ64+DZ69+DZ74+DZ79</f>
        <v>1002</v>
      </c>
      <c r="EA18" s="174"/>
      <c r="EB18" s="173">
        <f>EB19++EB24+EB29+EB34+EB39+EB44+EB49+EB54+EB59+EB64+EB69+EB74+EB79</f>
        <v>526</v>
      </c>
      <c r="EC18" s="173">
        <f>EC19+EC24+EC29+EC34+EC39+EC44+EC49+EC54+EC59+EC64+EC69+EC74+EC79</f>
        <v>526</v>
      </c>
      <c r="ED18" s="174"/>
      <c r="EE18" s="173">
        <f>EE19++EE24+EE29+EE34+EE39+EE44+EE49+EE54+EE59+EE64+EE69+EE74+EE79</f>
        <v>476</v>
      </c>
      <c r="EF18" s="173">
        <f>EF19+EF24+EF29+EF34+EF39+EF44+EF49+EF54+EF59+EF64+EF69+EF74+EF79</f>
        <v>476</v>
      </c>
      <c r="EG18" s="174"/>
      <c r="EH18" s="173">
        <f>EH19++EH24+EH29+EH34+EH39+EH44+EH49+EH54+EH59+EH64+EH69+EH74+EH79</f>
        <v>1179</v>
      </c>
      <c r="EI18" s="173">
        <f>EI19+EI24+EI29+EI34+EI39+EI44+EI49+EI54+EI59+EI64+EI69+EI74+EI79</f>
        <v>1179</v>
      </c>
      <c r="EJ18" s="174"/>
      <c r="EK18" s="173">
        <f>EK19++EK24+EK29+EK34+EK39+EK44+EK49+EK54+EK59+EK64+EK69+EK74+EK79</f>
        <v>0</v>
      </c>
      <c r="EL18" s="173">
        <f>EL19+EL24+EL29+EL34+EL39+EL44+EL49+EL54+EL59+EL64+EL69+EL74+EL79</f>
        <v>0</v>
      </c>
      <c r="EM18" s="174"/>
      <c r="EN18" s="173">
        <f>EN19++EN24+EN29+EN34+EN39+EN44+EN49+EN54+EN59+EN64+EN69+EN74+EN79</f>
        <v>420</v>
      </c>
      <c r="EO18" s="173">
        <f>EO19+EO24+EO29+EO34+EO39+EO44+EO49+EO54+EO59+EO64+EO69+EO74+EO79</f>
        <v>420</v>
      </c>
      <c r="EP18" s="174"/>
      <c r="EQ18" s="173">
        <f>EQ19++EQ24+EQ29+EQ34+EQ39+EQ44+EQ49+EQ54+EQ59+EQ64+EQ69+EQ74+EQ79</f>
        <v>1303</v>
      </c>
      <c r="ER18" s="173">
        <f>ER19+ER24+ER29+ER34+ER39+ER44+ER49+ER54+ER59+ER64+ER69+ER74+ER79</f>
        <v>1303</v>
      </c>
      <c r="ES18" s="174"/>
      <c r="ET18" s="173">
        <f>ET19++ET24+ET29+ET34+ET39+ET44+ET49+ET54+ET59+ET64+ET69+ET74+ET79</f>
        <v>900</v>
      </c>
      <c r="EU18" s="173">
        <f>EU19+EU24+EU29+EU34+EU39+EU44+EU49+EU54+EU59+EU64+EU69+EU74+EU79</f>
        <v>900</v>
      </c>
      <c r="EV18" s="174"/>
      <c r="EW18" s="173">
        <f>EW19++EW24+EW29+EW34+EW39+EW44+EW49+EW54+EW59+EW64+EW69+EW74+EW79</f>
        <v>910</v>
      </c>
      <c r="EX18" s="173">
        <f>EX19+EX24+EX29+EX34+EX39+EX44+EX49+EX54+EX59+EX64+EX69+EX74+EX79</f>
        <v>910</v>
      </c>
      <c r="EY18" s="174"/>
      <c r="EZ18" s="173">
        <f>EZ19++EZ24+EZ29+EZ34+EZ39+EZ44+EZ49+EZ54+EZ59+EZ64+EZ69+EZ74+EZ79</f>
        <v>460</v>
      </c>
      <c r="FA18" s="173">
        <f>FA19+FA24+FA29+FA34+FA39+FA44+FA49+FA54+FA59+FA64+FA69+FA74+FA79</f>
        <v>460</v>
      </c>
      <c r="FB18" s="174"/>
      <c r="FC18" s="173">
        <f>FC19++FC24+FC29+FC34+FC39+FC44+FC49+FC54+FC59+FC64+FC69+FC74+FC79</f>
        <v>873</v>
      </c>
      <c r="FD18" s="173">
        <f>FD19+FD24+FD29+FD34+FD39+FD44+FD49+FD54+FD59+FD64+FD69+FD74+FD79</f>
        <v>873</v>
      </c>
      <c r="FE18" s="174"/>
      <c r="FF18" s="173">
        <f>FF19++FF24+FF29+FF34+FF39+FF44+FF49+FF54+FF59+FF64+FF69+FF74+FF79</f>
        <v>12334</v>
      </c>
      <c r="FG18" s="173">
        <f>FG19+FG24+FG29+FG34+FG39+FG44+FG49+FG54+FG59+FG64+FG69+FG74+FG79</f>
        <v>12334</v>
      </c>
      <c r="FH18" s="174"/>
      <c r="FI18" s="216">
        <f>FF18+FC18+EZ18+EW18+ET18+EQ18+EN18+EK18+EH18+EE18+EB18+DY18+DV18+DS18+DP18+DM18+DJ18+DG18+DD18+DA18+CX18+CU18+CR18+CO18+CL18+CI18+CF18+CC18+BZ18+BW18+BT18+BQ18+BN18+BK18+BH18+BE18+BB18+AY18+AV18+AS18+AP18+AM18+AJ18+AG18+AD18+AA18+X18+U18+R18+O18+L18+I18+F18+C18</f>
        <v>52109</v>
      </c>
      <c r="FJ18" s="216">
        <f t="shared" ref="FJ18:FJ81" si="60">FG18+FD18+FA18+EX18+EU18+ER18+EO18+EL18+EI18+EF18+EC18+DZ18+DW18+DT18+DQ18+DN18+DK18+DH18+DE18+DB18+CY18+CV18+CS18+CP18+CM18+CJ18+CG18+CD18+CA18+BX18+BU18+BR18+BO18+BL18+BI18+BF18+BC18+AZ18+AW18+AT18+AQ18+AN18+AK18+AH18+AE18+AB18+Y18+V18+S18+P18+M18+J18+G18+D18</f>
        <v>52109</v>
      </c>
      <c r="FK18" s="174"/>
    </row>
    <row r="19" spans="1:167" s="192" customFormat="1" ht="18.75" customHeight="1" x14ac:dyDescent="0.25">
      <c r="A19" s="186" t="s">
        <v>86</v>
      </c>
      <c r="B19" s="187" t="s">
        <v>21</v>
      </c>
      <c r="C19" s="188">
        <f>C20+C21+C22+C23</f>
        <v>118</v>
      </c>
      <c r="D19" s="189">
        <f>D20+D21+D22+D23</f>
        <v>118</v>
      </c>
      <c r="E19" s="190"/>
      <c r="F19" s="188">
        <f>F20+F21+F22+F23</f>
        <v>240</v>
      </c>
      <c r="G19" s="189">
        <f>G20+G21+G22+G23</f>
        <v>240</v>
      </c>
      <c r="H19" s="190"/>
      <c r="I19" s="188">
        <f>I20+I21+I22+I23</f>
        <v>0</v>
      </c>
      <c r="J19" s="189">
        <f>J20+J21+J22+J23</f>
        <v>0</v>
      </c>
      <c r="K19" s="191"/>
      <c r="L19" s="188">
        <f>L20+L21+L22+L23</f>
        <v>151</v>
      </c>
      <c r="M19" s="189">
        <f>M20+M21+M22+M23</f>
        <v>151</v>
      </c>
      <c r="N19" s="190">
        <f>M19/L19*100%</f>
        <v>1</v>
      </c>
      <c r="O19" s="188">
        <f>O20+O21+O22+O23</f>
        <v>345</v>
      </c>
      <c r="P19" s="189">
        <f>P20+P21+P22+P23</f>
        <v>345</v>
      </c>
      <c r="Q19" s="190">
        <f>P19/O19*100%</f>
        <v>1</v>
      </c>
      <c r="R19" s="188">
        <f>R20+R21+R22+R23</f>
        <v>60</v>
      </c>
      <c r="S19" s="189">
        <f>S20+S21+S22+S23</f>
        <v>60</v>
      </c>
      <c r="T19" s="188"/>
      <c r="U19" s="188">
        <f>U20+U21+U22+U23</f>
        <v>230</v>
      </c>
      <c r="V19" s="189">
        <f>V20+V21+V22+V23</f>
        <v>230</v>
      </c>
      <c r="W19" s="191"/>
      <c r="X19" s="188">
        <f t="shared" ref="X19:X85" si="61">X20+X21+X22+X23</f>
        <v>0</v>
      </c>
      <c r="Y19" s="189">
        <f>Y20+Y21+Y22+Y23</f>
        <v>0</v>
      </c>
      <c r="Z19" s="191"/>
      <c r="AA19" s="189">
        <f>AA20+AA21+AA22+AA23</f>
        <v>513</v>
      </c>
      <c r="AB19" s="189">
        <f>AB20+AB21+AB22+AB23</f>
        <v>513</v>
      </c>
      <c r="AC19" s="191"/>
      <c r="AD19" s="189">
        <f>AD20+AD21+AD22+AD23</f>
        <v>0</v>
      </c>
      <c r="AE19" s="189">
        <f>AE20+AE21+AE22+AE23</f>
        <v>0</v>
      </c>
      <c r="AF19" s="191"/>
      <c r="AG19" s="189">
        <f>AG20+AG21+AG22+AG23</f>
        <v>45</v>
      </c>
      <c r="AH19" s="189">
        <f>AH20+AH21+AH22+AH23</f>
        <v>45</v>
      </c>
      <c r="AI19" s="191"/>
      <c r="AJ19" s="189">
        <f>AJ20+AJ21+AJ22+AJ23</f>
        <v>263</v>
      </c>
      <c r="AK19" s="189">
        <f>AK20+AK21+AK22+AK23</f>
        <v>263</v>
      </c>
      <c r="AL19" s="191"/>
      <c r="AM19" s="189">
        <f>AM20+AM21+AM22+AM23</f>
        <v>0</v>
      </c>
      <c r="AN19" s="189">
        <f>AN20+AN21+AN22+AN23</f>
        <v>0</v>
      </c>
      <c r="AO19" s="191"/>
      <c r="AP19" s="189">
        <f>AP20+AP21+AP22+AP23</f>
        <v>105</v>
      </c>
      <c r="AQ19" s="189">
        <f>AQ20+AQ21+AQ22+AQ23</f>
        <v>105</v>
      </c>
      <c r="AR19" s="189"/>
      <c r="AS19" s="189">
        <f>AS20+AS21+AS22+AS23</f>
        <v>62</v>
      </c>
      <c r="AT19" s="189">
        <f>AT20+AT21+AT22+AT23</f>
        <v>62</v>
      </c>
      <c r="AU19" s="191"/>
      <c r="AV19" s="189">
        <f>AV20+AV21+AV22+AV23</f>
        <v>410</v>
      </c>
      <c r="AW19" s="189">
        <f>AW20+AW21+AW22+AW23</f>
        <v>410</v>
      </c>
      <c r="AX19" s="191"/>
      <c r="AY19" s="189">
        <f>AY20++AY21+AY22+AY23</f>
        <v>90</v>
      </c>
      <c r="AZ19" s="189">
        <f>AZ20+AZ21+AZ22+AZ23</f>
        <v>90</v>
      </c>
      <c r="BA19" s="191"/>
      <c r="BB19" s="189">
        <v>34</v>
      </c>
      <c r="BC19" s="189">
        <v>34</v>
      </c>
      <c r="BD19" s="191"/>
      <c r="BE19" s="189">
        <f>BE20+BE21+BE22+BE23</f>
        <v>77</v>
      </c>
      <c r="BF19" s="189">
        <f>BF20+BF21+BF22+BF23</f>
        <v>77</v>
      </c>
      <c r="BG19" s="191"/>
      <c r="BH19" s="189">
        <f>BH20+BH21+BH22+BH23</f>
        <v>115</v>
      </c>
      <c r="BI19" s="189">
        <f>BI20+BI21+BI22+BI23</f>
        <v>115</v>
      </c>
      <c r="BJ19" s="191"/>
      <c r="BK19" s="189">
        <f>BK20+BK21+BK22+BK23</f>
        <v>145</v>
      </c>
      <c r="BL19" s="189">
        <f>BL20+BL21+BL22+BL23</f>
        <v>145</v>
      </c>
      <c r="BM19" s="191"/>
      <c r="BN19" s="189">
        <f>BN20+BN21+BN22+BN23</f>
        <v>265</v>
      </c>
      <c r="BO19" s="189">
        <f>BO20+BO21+BO22+BO23</f>
        <v>265</v>
      </c>
      <c r="BP19" s="191"/>
      <c r="BQ19" s="189">
        <f>BQ20+BQ21+BQ22+BQ23</f>
        <v>0</v>
      </c>
      <c r="BR19" s="189">
        <f>BR20+BR21+BR22+BR23</f>
        <v>0</v>
      </c>
      <c r="BS19" s="191"/>
      <c r="BT19" s="189">
        <f>BT20+BT21+BT22+BT23</f>
        <v>233</v>
      </c>
      <c r="BU19" s="189">
        <f>BU20+BU21+BU22+BU23</f>
        <v>233</v>
      </c>
      <c r="BV19" s="191"/>
      <c r="BW19" s="189">
        <f>BW20+BW21+BW22+BW23</f>
        <v>0</v>
      </c>
      <c r="BX19" s="189">
        <f>BX20+BX21+BX22+BX23</f>
        <v>0</v>
      </c>
      <c r="BY19" s="191"/>
      <c r="BZ19" s="189">
        <f>BZ20+BZ21+BZ22+BZ23</f>
        <v>405</v>
      </c>
      <c r="CA19" s="189">
        <f>CA20+CA21+CA22+CA23</f>
        <v>405</v>
      </c>
      <c r="CB19" s="191"/>
      <c r="CC19" s="189">
        <f>CC20+CC21+CC22+CC23</f>
        <v>96</v>
      </c>
      <c r="CD19" s="189">
        <f>CD20+CD21+CD22+CD23</f>
        <v>96</v>
      </c>
      <c r="CE19" s="191"/>
      <c r="CF19" s="189">
        <f>CF20+CF21+CF22+CF23</f>
        <v>225</v>
      </c>
      <c r="CG19" s="189">
        <f>CG20+CG21+CG22+CG23</f>
        <v>225</v>
      </c>
      <c r="CH19" s="191"/>
      <c r="CI19" s="189">
        <f>CI20+CI21+CI22+CI23</f>
        <v>0</v>
      </c>
      <c r="CJ19" s="189">
        <f>CJ20+CJ21+CJ22+CJ23</f>
        <v>0</v>
      </c>
      <c r="CK19" s="191"/>
      <c r="CL19" s="189"/>
      <c r="CM19" s="189"/>
      <c r="CN19" s="191"/>
      <c r="CO19" s="189">
        <f>CO20+CO21+CO22+CO23</f>
        <v>55</v>
      </c>
      <c r="CP19" s="189">
        <f>CP20+CP21+CP22+CP23</f>
        <v>55</v>
      </c>
      <c r="CQ19" s="191"/>
      <c r="CR19" s="189">
        <f>CR20+CR21+CR22+CR23</f>
        <v>120</v>
      </c>
      <c r="CS19" s="189">
        <f>CS20+CS21+CS22+CS23</f>
        <v>120</v>
      </c>
      <c r="CT19" s="191"/>
      <c r="CU19" s="189">
        <f>CU20+CU21+CU22+CU23</f>
        <v>264</v>
      </c>
      <c r="CV19" s="189">
        <f>CV20+CV21+CV22+CV23</f>
        <v>264</v>
      </c>
      <c r="CW19" s="191"/>
      <c r="CX19" s="189">
        <f>CX20+CX21+CX22+CX23</f>
        <v>185</v>
      </c>
      <c r="CY19" s="189">
        <f>CY20+CY21+CY22+CY23</f>
        <v>185</v>
      </c>
      <c r="CZ19" s="191"/>
      <c r="DA19" s="189"/>
      <c r="DB19" s="189"/>
      <c r="DC19" s="191"/>
      <c r="DD19" s="189">
        <f>DD20+DD21+DD22+DD23</f>
        <v>140</v>
      </c>
      <c r="DE19" s="189">
        <f>DE20+DE21+DE22+DE23</f>
        <v>140</v>
      </c>
      <c r="DF19" s="191"/>
      <c r="DG19" s="189">
        <f>DG20+DG21+DG22+DG23</f>
        <v>82</v>
      </c>
      <c r="DH19" s="189">
        <f>DH20+DH21+DH22+DH23</f>
        <v>82</v>
      </c>
      <c r="DI19" s="191"/>
      <c r="DJ19" s="189">
        <f>DJ20+DJ21+DJ22+DJ23</f>
        <v>20</v>
      </c>
      <c r="DK19" s="189">
        <f>DK20+DK21+DK22+DK23</f>
        <v>20</v>
      </c>
      <c r="DL19" s="191"/>
      <c r="DM19" s="189">
        <f>DM20+DM21+DM22+DM23</f>
        <v>106</v>
      </c>
      <c r="DN19" s="189">
        <f>DN20+DN21+DN22+DN23</f>
        <v>106</v>
      </c>
      <c r="DO19" s="191"/>
      <c r="DP19" s="189">
        <f>DP20+DP21+DP22+DP23</f>
        <v>78</v>
      </c>
      <c r="DQ19" s="189">
        <f>DQ20+DQ21+DQ22+DQ23</f>
        <v>78</v>
      </c>
      <c r="DR19" s="191"/>
      <c r="DS19" s="189">
        <f>DS20+DS21+DS22+DS23</f>
        <v>147</v>
      </c>
      <c r="DT19" s="189">
        <f>DT20+DT21+DT22+DT23</f>
        <v>147</v>
      </c>
      <c r="DU19" s="191"/>
      <c r="DV19" s="189">
        <f>DV20+DV21+DV22+DV23</f>
        <v>100</v>
      </c>
      <c r="DW19" s="189">
        <f>DW20+DW21+DW22+DW23</f>
        <v>100</v>
      </c>
      <c r="DX19" s="191"/>
      <c r="DY19" s="189">
        <f>DY20+DY21+DY22+DY23</f>
        <v>0</v>
      </c>
      <c r="DZ19" s="189">
        <f>DZ20+DZ21+DZ22+DZ23</f>
        <v>0</v>
      </c>
      <c r="EA19" s="191"/>
      <c r="EB19" s="189">
        <f>EB20+EB21+EB22+EB23</f>
        <v>0</v>
      </c>
      <c r="EC19" s="189">
        <f>EC20+EC21+EC22+EC23</f>
        <v>0</v>
      </c>
      <c r="ED19" s="191"/>
      <c r="EE19" s="189">
        <f>EE20+EE21+EE22+EE23</f>
        <v>0</v>
      </c>
      <c r="EF19" s="189">
        <f>EF20+EF21+EF22+EF23</f>
        <v>0</v>
      </c>
      <c r="EG19" s="191"/>
      <c r="EH19" s="189"/>
      <c r="EI19" s="189"/>
      <c r="EJ19" s="191"/>
      <c r="EK19" s="189"/>
      <c r="EL19" s="189"/>
      <c r="EM19" s="191"/>
      <c r="EN19" s="189"/>
      <c r="EO19" s="189"/>
      <c r="EP19" s="191"/>
      <c r="EQ19" s="189"/>
      <c r="ER19" s="189"/>
      <c r="ES19" s="191"/>
      <c r="ET19" s="189"/>
      <c r="EU19" s="189"/>
      <c r="EV19" s="191"/>
      <c r="EW19" s="189">
        <f>EW20+EW21+EW22+EW23</f>
        <v>910</v>
      </c>
      <c r="EX19" s="189">
        <f>EX20+EX21+EX22+EX23</f>
        <v>910</v>
      </c>
      <c r="EY19" s="191"/>
      <c r="EZ19" s="189"/>
      <c r="FA19" s="189"/>
      <c r="FB19" s="191"/>
      <c r="FC19" s="189"/>
      <c r="FD19" s="189"/>
      <c r="FE19" s="191"/>
      <c r="FF19" s="200">
        <f>FF20++FF21+FF22+FF23</f>
        <v>2874</v>
      </c>
      <c r="FG19" s="200">
        <f>FG20+FG21+FG22+FG23</f>
        <v>2874</v>
      </c>
      <c r="FH19" s="191"/>
      <c r="FI19" s="219">
        <f t="shared" ref="FI19:FI23" si="62">FF19+FC19+EZ19+EW19+ET19+EQ19+EN19+EK19+EH19+EE19+EB19+DY19+DV19+DS19+DP19+DM19+DJ19+DG19+DD19+DA19+CX19+CU19+CR19+CO19+CL19+CI19+CF19+CC19+BZ19+BW19+BT19+BQ19+BN19+BK19+BH19+BE19+BB19+AY19+AV19+AS19+AP19+AM19+AJ19+AG19+AD19+AA19+X19+U19+R19+O19+L19+I19+F19+C19</f>
        <v>9308</v>
      </c>
      <c r="FJ19" s="219">
        <f t="shared" si="60"/>
        <v>9308</v>
      </c>
      <c r="FK19" s="191"/>
    </row>
    <row r="20" spans="1:167" ht="15.75" x14ac:dyDescent="0.25">
      <c r="A20" s="45" t="s">
        <v>77</v>
      </c>
      <c r="B20" s="46" t="s">
        <v>21</v>
      </c>
      <c r="C20" s="235">
        <v>41</v>
      </c>
      <c r="D20" s="235">
        <v>41</v>
      </c>
      <c r="E20" s="169"/>
      <c r="F20" s="38">
        <v>180</v>
      </c>
      <c r="G20" s="38">
        <v>180</v>
      </c>
      <c r="H20" s="169"/>
      <c r="I20" s="38"/>
      <c r="J20" s="38"/>
      <c r="K20" s="169"/>
      <c r="L20" s="38">
        <v>101</v>
      </c>
      <c r="M20" s="38">
        <v>101</v>
      </c>
      <c r="N20" s="169"/>
      <c r="O20" s="38">
        <v>200</v>
      </c>
      <c r="P20" s="38">
        <v>200</v>
      </c>
      <c r="Q20" s="169"/>
      <c r="R20" s="38">
        <v>60</v>
      </c>
      <c r="S20" s="38">
        <v>60</v>
      </c>
      <c r="T20" s="169"/>
      <c r="U20" s="38">
        <v>170</v>
      </c>
      <c r="V20" s="38">
        <v>170</v>
      </c>
      <c r="W20" s="169"/>
      <c r="X20" s="184"/>
      <c r="Y20" s="38"/>
      <c r="Z20" s="38"/>
      <c r="AA20" s="38">
        <v>408</v>
      </c>
      <c r="AB20" s="185">
        <v>408</v>
      </c>
      <c r="AC20" s="38"/>
      <c r="AD20" s="38"/>
      <c r="AE20" s="38"/>
      <c r="AF20" s="38"/>
      <c r="AG20" s="38">
        <v>45</v>
      </c>
      <c r="AH20" s="38">
        <v>45</v>
      </c>
      <c r="AI20" s="38"/>
      <c r="AJ20" s="38">
        <v>202</v>
      </c>
      <c r="AK20" s="38">
        <v>202</v>
      </c>
      <c r="AL20" s="38"/>
      <c r="AM20" s="38"/>
      <c r="AN20" s="38"/>
      <c r="AO20" s="38"/>
      <c r="AP20" s="38">
        <v>105</v>
      </c>
      <c r="AQ20" s="38">
        <v>105</v>
      </c>
      <c r="AR20" s="38"/>
      <c r="AS20" s="38">
        <v>62</v>
      </c>
      <c r="AT20" s="38">
        <v>62</v>
      </c>
      <c r="AU20" s="38"/>
      <c r="AV20" s="38">
        <v>320</v>
      </c>
      <c r="AW20" s="38">
        <v>320</v>
      </c>
      <c r="AX20" s="38"/>
      <c r="AY20" s="38">
        <v>90</v>
      </c>
      <c r="AZ20" s="38">
        <v>90</v>
      </c>
      <c r="BA20" s="38"/>
      <c r="BB20" s="38"/>
      <c r="BC20" s="38"/>
      <c r="BD20" s="38"/>
      <c r="BE20" s="38">
        <v>35</v>
      </c>
      <c r="BF20" s="38">
        <v>35</v>
      </c>
      <c r="BG20" s="38"/>
      <c r="BH20" s="38">
        <v>95</v>
      </c>
      <c r="BI20" s="38">
        <v>95</v>
      </c>
      <c r="BJ20" s="38"/>
      <c r="BK20" s="38">
        <v>75</v>
      </c>
      <c r="BL20" s="38">
        <v>75</v>
      </c>
      <c r="BM20" s="38"/>
      <c r="BN20" s="38">
        <v>65</v>
      </c>
      <c r="BO20" s="38">
        <v>65</v>
      </c>
      <c r="BP20" s="38"/>
      <c r="BQ20" s="38"/>
      <c r="BR20" s="38"/>
      <c r="BS20" s="38"/>
      <c r="BT20" s="38">
        <v>197</v>
      </c>
      <c r="BU20" s="38">
        <v>197</v>
      </c>
      <c r="BV20" s="38"/>
      <c r="BW20" s="38"/>
      <c r="BX20" s="38"/>
      <c r="BY20" s="38"/>
      <c r="BZ20" s="38">
        <v>250</v>
      </c>
      <c r="CA20" s="38">
        <v>250</v>
      </c>
      <c r="CB20" s="38"/>
      <c r="CC20" s="38">
        <v>96</v>
      </c>
      <c r="CD20" s="38">
        <v>96</v>
      </c>
      <c r="CE20" s="38"/>
      <c r="CF20" s="38">
        <v>225</v>
      </c>
      <c r="CG20" s="38">
        <v>225</v>
      </c>
      <c r="CH20" s="38"/>
      <c r="CI20" s="38"/>
      <c r="CJ20" s="38"/>
      <c r="CK20" s="38"/>
      <c r="CL20" s="38"/>
      <c r="CM20" s="38"/>
      <c r="CN20" s="38"/>
      <c r="CO20" s="38">
        <v>40</v>
      </c>
      <c r="CP20" s="38">
        <v>40</v>
      </c>
      <c r="CQ20" s="38"/>
      <c r="CR20" s="38">
        <v>88</v>
      </c>
      <c r="CS20" s="38">
        <v>88</v>
      </c>
      <c r="CT20" s="38"/>
      <c r="CU20" s="38">
        <v>161</v>
      </c>
      <c r="CV20" s="38">
        <v>161</v>
      </c>
      <c r="CW20" s="38"/>
      <c r="CX20" s="38">
        <v>115</v>
      </c>
      <c r="CY20" s="38">
        <v>115</v>
      </c>
      <c r="CZ20" s="38"/>
      <c r="DA20" s="38"/>
      <c r="DB20" s="38"/>
      <c r="DC20" s="38"/>
      <c r="DD20" s="38">
        <v>70</v>
      </c>
      <c r="DE20" s="38">
        <v>70</v>
      </c>
      <c r="DF20" s="38"/>
      <c r="DG20" s="38">
        <v>42</v>
      </c>
      <c r="DH20" s="38">
        <v>42</v>
      </c>
      <c r="DI20" s="38"/>
      <c r="DJ20" s="38">
        <v>20</v>
      </c>
      <c r="DK20" s="38">
        <v>20</v>
      </c>
      <c r="DL20" s="38"/>
      <c r="DM20" s="38">
        <v>106</v>
      </c>
      <c r="DN20" s="38">
        <v>106</v>
      </c>
      <c r="DO20" s="38"/>
      <c r="DP20" s="38">
        <v>63</v>
      </c>
      <c r="DQ20" s="38">
        <v>63</v>
      </c>
      <c r="DR20" s="38"/>
      <c r="DS20" s="38">
        <v>147</v>
      </c>
      <c r="DT20" s="38">
        <v>147</v>
      </c>
      <c r="DU20" s="38"/>
      <c r="DV20" s="38">
        <v>100</v>
      </c>
      <c r="DW20" s="38">
        <v>100</v>
      </c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>
        <v>450</v>
      </c>
      <c r="EX20" s="38">
        <v>450</v>
      </c>
      <c r="EY20" s="38"/>
      <c r="EZ20" s="38"/>
      <c r="FA20" s="38"/>
      <c r="FB20" s="38"/>
      <c r="FC20" s="38"/>
      <c r="FD20" s="38"/>
      <c r="FE20" s="38"/>
      <c r="FF20" s="38">
        <v>1328</v>
      </c>
      <c r="FG20" s="38">
        <v>1328</v>
      </c>
      <c r="FH20" s="38"/>
      <c r="FI20" s="221">
        <f t="shared" si="62"/>
        <v>5752</v>
      </c>
      <c r="FJ20" s="221">
        <f t="shared" si="60"/>
        <v>5752</v>
      </c>
      <c r="FK20" s="38"/>
    </row>
    <row r="21" spans="1:167" ht="15.75" x14ac:dyDescent="0.25">
      <c r="A21" s="45" t="s">
        <v>78</v>
      </c>
      <c r="B21" s="46" t="s">
        <v>21</v>
      </c>
      <c r="C21" s="235">
        <v>77</v>
      </c>
      <c r="D21" s="235">
        <v>77</v>
      </c>
      <c r="E21" s="38"/>
      <c r="F21" s="38">
        <v>60</v>
      </c>
      <c r="G21" s="38">
        <v>60</v>
      </c>
      <c r="H21" s="38"/>
      <c r="I21" s="38"/>
      <c r="J21" s="38"/>
      <c r="K21" s="38"/>
      <c r="L21" s="38">
        <v>50</v>
      </c>
      <c r="M21" s="38">
        <v>50</v>
      </c>
      <c r="N21" s="38"/>
      <c r="O21" s="38">
        <v>145</v>
      </c>
      <c r="P21" s="38">
        <v>145</v>
      </c>
      <c r="Q21" s="38"/>
      <c r="R21" s="38"/>
      <c r="S21" s="38"/>
      <c r="T21" s="38"/>
      <c r="U21" s="38">
        <v>60</v>
      </c>
      <c r="V21" s="38">
        <v>60</v>
      </c>
      <c r="W21" s="38"/>
      <c r="X21" s="184"/>
      <c r="Y21" s="38"/>
      <c r="Z21" s="38"/>
      <c r="AA21" s="38">
        <v>105</v>
      </c>
      <c r="AB21" s="38">
        <v>105</v>
      </c>
      <c r="AC21" s="38"/>
      <c r="AD21" s="38"/>
      <c r="AE21" s="38"/>
      <c r="AF21" s="38"/>
      <c r="AG21" s="38"/>
      <c r="AH21" s="38"/>
      <c r="AI21" s="38"/>
      <c r="AJ21" s="38">
        <v>61</v>
      </c>
      <c r="AK21" s="38">
        <v>61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>
        <v>90</v>
      </c>
      <c r="AW21" s="38">
        <v>90</v>
      </c>
      <c r="AX21" s="38"/>
      <c r="AY21" s="38"/>
      <c r="AZ21" s="38"/>
      <c r="BA21" s="38"/>
      <c r="BB21" s="38"/>
      <c r="BC21" s="38"/>
      <c r="BD21" s="38"/>
      <c r="BE21" s="38">
        <v>42</v>
      </c>
      <c r="BF21" s="38">
        <v>42</v>
      </c>
      <c r="BG21" s="38"/>
      <c r="BH21" s="38">
        <v>20</v>
      </c>
      <c r="BI21" s="38">
        <v>20</v>
      </c>
      <c r="BJ21" s="38"/>
      <c r="BK21" s="38">
        <v>70</v>
      </c>
      <c r="BL21" s="38">
        <v>70</v>
      </c>
      <c r="BM21" s="38"/>
      <c r="BN21" s="38">
        <v>200</v>
      </c>
      <c r="BO21" s="38">
        <v>200</v>
      </c>
      <c r="BP21" s="38"/>
      <c r="BQ21" s="38"/>
      <c r="BR21" s="38"/>
      <c r="BS21" s="38"/>
      <c r="BT21" s="38">
        <v>36</v>
      </c>
      <c r="BU21" s="38">
        <v>36</v>
      </c>
      <c r="BV21" s="38"/>
      <c r="BW21" s="38"/>
      <c r="BX21" s="38"/>
      <c r="BY21" s="38"/>
      <c r="BZ21" s="38">
        <v>155</v>
      </c>
      <c r="CA21" s="38">
        <v>155</v>
      </c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>
        <v>15</v>
      </c>
      <c r="CP21" s="38">
        <v>15</v>
      </c>
      <c r="CQ21" s="38"/>
      <c r="CR21" s="38">
        <v>32</v>
      </c>
      <c r="CS21" s="38">
        <v>32</v>
      </c>
      <c r="CT21" s="38"/>
      <c r="CU21" s="38">
        <v>103</v>
      </c>
      <c r="CV21" s="38">
        <v>103</v>
      </c>
      <c r="CW21" s="38"/>
      <c r="CX21" s="38">
        <v>70</v>
      </c>
      <c r="CY21" s="38">
        <v>70</v>
      </c>
      <c r="CZ21" s="38"/>
      <c r="DA21" s="38"/>
      <c r="DB21" s="38"/>
      <c r="DC21" s="38"/>
      <c r="DD21" s="38">
        <v>70</v>
      </c>
      <c r="DE21" s="38">
        <v>70</v>
      </c>
      <c r="DF21" s="38"/>
      <c r="DG21" s="38">
        <v>40</v>
      </c>
      <c r="DH21" s="38">
        <v>40</v>
      </c>
      <c r="DI21" s="38"/>
      <c r="DJ21" s="38"/>
      <c r="DK21" s="38"/>
      <c r="DL21" s="38"/>
      <c r="DM21" s="38"/>
      <c r="DN21" s="38"/>
      <c r="DO21" s="38"/>
      <c r="DP21" s="38">
        <v>15</v>
      </c>
      <c r="DQ21" s="38">
        <v>15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>
        <v>460</v>
      </c>
      <c r="EX21" s="38">
        <v>460</v>
      </c>
      <c r="EY21" s="38"/>
      <c r="EZ21" s="38"/>
      <c r="FA21" s="38"/>
      <c r="FB21" s="38"/>
      <c r="FC21" s="38"/>
      <c r="FD21" s="38"/>
      <c r="FE21" s="38"/>
      <c r="FF21" s="38">
        <v>1546</v>
      </c>
      <c r="FG21" s="38">
        <v>1546</v>
      </c>
      <c r="FH21" s="38"/>
      <c r="FI21" s="221">
        <f t="shared" si="62"/>
        <v>3522</v>
      </c>
      <c r="FJ21" s="221">
        <f t="shared" si="60"/>
        <v>3522</v>
      </c>
      <c r="FK21" s="38"/>
    </row>
    <row r="22" spans="1:167" ht="15.75" x14ac:dyDescent="0.25">
      <c r="A22" s="45" t="s">
        <v>85</v>
      </c>
      <c r="B22" s="46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1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221">
        <f t="shared" si="62"/>
        <v>0</v>
      </c>
      <c r="FJ22" s="221">
        <f t="shared" si="60"/>
        <v>0</v>
      </c>
      <c r="FK22" s="38"/>
    </row>
    <row r="23" spans="1:167" ht="15.75" x14ac:dyDescent="0.25">
      <c r="A23" s="45" t="s">
        <v>100</v>
      </c>
      <c r="B23" s="46" t="s">
        <v>21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71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221">
        <f t="shared" si="62"/>
        <v>0</v>
      </c>
      <c r="FJ23" s="221">
        <f t="shared" si="60"/>
        <v>0</v>
      </c>
      <c r="FK23" s="38"/>
    </row>
    <row r="24" spans="1:167" s="192" customFormat="1" ht="14.25" customHeight="1" x14ac:dyDescent="0.25">
      <c r="A24" s="193" t="s">
        <v>80</v>
      </c>
      <c r="B24" s="187" t="s">
        <v>21</v>
      </c>
      <c r="C24" s="189">
        <f>C25+C26+C27+C28</f>
        <v>40</v>
      </c>
      <c r="D24" s="189">
        <f>D25+D26+D27+D28</f>
        <v>40</v>
      </c>
      <c r="E24" s="190"/>
      <c r="F24" s="188">
        <f>F25+F26+F27+F28</f>
        <v>40</v>
      </c>
      <c r="G24" s="189">
        <f>G25+G26+G27+G28</f>
        <v>40</v>
      </c>
      <c r="H24" s="194"/>
      <c r="I24" s="189">
        <f>I25+I26+I27+I28</f>
        <v>680</v>
      </c>
      <c r="J24" s="189">
        <f>J25+J26+J27+J28</f>
        <v>680</v>
      </c>
      <c r="K24" s="191"/>
      <c r="L24" s="188">
        <f>L25+L26+L27+L28</f>
        <v>0</v>
      </c>
      <c r="M24" s="189">
        <f>M25+M26+M27+M28</f>
        <v>0</v>
      </c>
      <c r="N24" s="191"/>
      <c r="O24" s="188">
        <f>O25+O26+O27+O28</f>
        <v>284</v>
      </c>
      <c r="P24" s="189">
        <f>P25+P26+P27+P28</f>
        <v>284</v>
      </c>
      <c r="Q24" s="191"/>
      <c r="R24" s="188">
        <f>R25+R26+R27+R28</f>
        <v>176</v>
      </c>
      <c r="S24" s="189">
        <f>S25+S26+S27+S28</f>
        <v>176</v>
      </c>
      <c r="T24" s="188"/>
      <c r="U24" s="188">
        <f>U25+U26+U27+U28</f>
        <v>155</v>
      </c>
      <c r="V24" s="189">
        <f>V25+V26+V27+V28</f>
        <v>155</v>
      </c>
      <c r="W24" s="191"/>
      <c r="X24" s="188">
        <f t="shared" si="61"/>
        <v>116</v>
      </c>
      <c r="Y24" s="189">
        <f>Y25+Y26+Y27+Y28</f>
        <v>116</v>
      </c>
      <c r="Z24" s="191"/>
      <c r="AA24" s="189">
        <f>AA25+AA26+AA27+AA28</f>
        <v>15</v>
      </c>
      <c r="AB24" s="189">
        <f>AB25+AB26+AB27+AB28</f>
        <v>15</v>
      </c>
      <c r="AC24" s="191"/>
      <c r="AD24" s="189">
        <f>AD25+AD26+AD27+AD28</f>
        <v>952</v>
      </c>
      <c r="AE24" s="189">
        <f>AE25+AE26+AE27+AE28</f>
        <v>952</v>
      </c>
      <c r="AF24" s="191"/>
      <c r="AG24" s="189">
        <f>AG25+AG26+AG27+AG28</f>
        <v>633</v>
      </c>
      <c r="AH24" s="189">
        <f>AH25+AH26+AH27+AH28</f>
        <v>633</v>
      </c>
      <c r="AI24" s="191"/>
      <c r="AJ24" s="189">
        <f>AJ25+AJ26+AJ27+AJ28</f>
        <v>172</v>
      </c>
      <c r="AK24" s="189">
        <f>AK25+AK26+AK27+AK28</f>
        <v>172</v>
      </c>
      <c r="AL24" s="191"/>
      <c r="AM24" s="189">
        <f>AM25+AM26+AM27+AM28</f>
        <v>496</v>
      </c>
      <c r="AN24" s="189">
        <f>AN25+AN26+AN27+AN28</f>
        <v>496</v>
      </c>
      <c r="AO24" s="191"/>
      <c r="AP24" s="189">
        <f>AP25+AP26+AP27+AP28</f>
        <v>319</v>
      </c>
      <c r="AQ24" s="189">
        <f>AQ25+AQ26+AQ27+AQ28</f>
        <v>319</v>
      </c>
      <c r="AR24" s="191"/>
      <c r="AS24" s="189">
        <f>AS25+AS26+AS27+AS28</f>
        <v>102</v>
      </c>
      <c r="AT24" s="189">
        <f>AT25+AT26+AT27+AT28</f>
        <v>102</v>
      </c>
      <c r="AU24" s="191"/>
      <c r="AV24" s="189"/>
      <c r="AW24" s="189"/>
      <c r="AX24" s="191"/>
      <c r="AY24" s="189">
        <f>AY25+AY26+AY27+AY28</f>
        <v>793</v>
      </c>
      <c r="AZ24" s="189">
        <f>AZ25+AZ26+AZ27+AZ28</f>
        <v>793</v>
      </c>
      <c r="BA24" s="191"/>
      <c r="BB24" s="189">
        <f>BB25+BB26+BB27+BB28</f>
        <v>112</v>
      </c>
      <c r="BC24" s="189">
        <f>BC25+BC26+BC27+BC28</f>
        <v>112</v>
      </c>
      <c r="BD24" s="191"/>
      <c r="BE24" s="189">
        <f>BE25+BE26+BE27+BE28</f>
        <v>315</v>
      </c>
      <c r="BF24" s="189">
        <f>BF25+BF26+BF27+BF28</f>
        <v>315</v>
      </c>
      <c r="BG24" s="191"/>
      <c r="BH24" s="189">
        <f>BH25+BH26+BH27+BH28</f>
        <v>902</v>
      </c>
      <c r="BI24" s="189">
        <f>BI25+BI26+BI27+BI28</f>
        <v>902</v>
      </c>
      <c r="BJ24" s="191"/>
      <c r="BK24" s="189">
        <f>BK25+BK26+BK27+BK28</f>
        <v>640</v>
      </c>
      <c r="BL24" s="189">
        <f>BL25+BL26+BL27+BL28</f>
        <v>640</v>
      </c>
      <c r="BM24" s="191"/>
      <c r="BN24" s="189">
        <f>BN25+BN26+BN27+BN28</f>
        <v>160</v>
      </c>
      <c r="BO24" s="189">
        <f>BO25+BO26+BO27+BO28</f>
        <v>160</v>
      </c>
      <c r="BP24" s="191"/>
      <c r="BQ24" s="189">
        <f>BQ25+BQ26+BQ27+BQ28</f>
        <v>420</v>
      </c>
      <c r="BR24" s="189">
        <f t="shared" ref="BR24:BR90" si="63">BR25+BR26+BR27+BR28</f>
        <v>420</v>
      </c>
      <c r="BS24" s="191"/>
      <c r="BT24" s="189">
        <f>BT25+BT26+BT27+BT28</f>
        <v>0</v>
      </c>
      <c r="BU24" s="189">
        <f>BU25+BU26+BU27+BU28</f>
        <v>0</v>
      </c>
      <c r="BV24" s="191"/>
      <c r="BW24" s="189">
        <f>BW25+BW26+BW27+BW28</f>
        <v>868</v>
      </c>
      <c r="BX24" s="189">
        <f>BX25+BX26+BX27+BX28</f>
        <v>868</v>
      </c>
      <c r="BY24" s="191"/>
      <c r="BZ24" s="189">
        <f>BZ25+BZ26+BZ27+BZ28</f>
        <v>803</v>
      </c>
      <c r="CA24" s="189">
        <f>CA25+CA26+CA27+CA28</f>
        <v>803</v>
      </c>
      <c r="CB24" s="191"/>
      <c r="CC24" s="189">
        <f>CC25+CC26+CC27+CC28</f>
        <v>383</v>
      </c>
      <c r="CD24" s="189">
        <f>CD25+CD26+CD27+CD28</f>
        <v>383</v>
      </c>
      <c r="CE24" s="191"/>
      <c r="CF24" s="189">
        <f>CF25+CF26+CF27+CF28</f>
        <v>334</v>
      </c>
      <c r="CG24" s="189">
        <f>CG25+CG26+CG27+CG28</f>
        <v>334</v>
      </c>
      <c r="CH24" s="191"/>
      <c r="CI24" s="189">
        <f>CI25+CI26+CI27+CI28</f>
        <v>1432</v>
      </c>
      <c r="CJ24" s="189">
        <f>CJ25+CJ26+CJ27+CJ28</f>
        <v>1432</v>
      </c>
      <c r="CK24" s="191"/>
      <c r="CL24" s="189"/>
      <c r="CM24" s="189"/>
      <c r="CN24" s="191"/>
      <c r="CO24" s="189">
        <f>CO25+CO26+CO27+CO28</f>
        <v>235</v>
      </c>
      <c r="CP24" s="189">
        <f>CP25+CP26+CP27+CP28</f>
        <v>235</v>
      </c>
      <c r="CQ24" s="191"/>
      <c r="CR24" s="189">
        <f>CR25+CR26+CR27+CR28</f>
        <v>724</v>
      </c>
      <c r="CS24" s="189">
        <f>CS25+CS26+CS27+CS28</f>
        <v>724</v>
      </c>
      <c r="CT24" s="191"/>
      <c r="CU24" s="189">
        <f>CU25+CU26+CU27+CU28</f>
        <v>30</v>
      </c>
      <c r="CV24" s="189">
        <f>CV25+CV26+CV27+CV28</f>
        <v>30</v>
      </c>
      <c r="CW24" s="191"/>
      <c r="CX24" s="189">
        <f>CX25+CX26+CX27+CX28</f>
        <v>262</v>
      </c>
      <c r="CY24" s="189">
        <f>CY25+CY26+CY27+CY28</f>
        <v>262</v>
      </c>
      <c r="CZ24" s="191"/>
      <c r="DA24" s="189"/>
      <c r="DB24" s="189"/>
      <c r="DC24" s="191"/>
      <c r="DD24" s="189">
        <f>DD25+DD26+DD27+DD28</f>
        <v>297</v>
      </c>
      <c r="DE24" s="189">
        <f>DE25+DE26+DE27+DE28</f>
        <v>297</v>
      </c>
      <c r="DF24" s="191"/>
      <c r="DG24" s="189">
        <f>DG25+DG26+DG27+DG28</f>
        <v>439</v>
      </c>
      <c r="DH24" s="189">
        <f>DH25+DH26+DH27+DH28</f>
        <v>439</v>
      </c>
      <c r="DI24" s="191"/>
      <c r="DJ24" s="189">
        <f>DJ25+DJ26+DJ27+DJ28</f>
        <v>72</v>
      </c>
      <c r="DK24" s="189">
        <f>DK25+DK26+DK27+DK28</f>
        <v>72</v>
      </c>
      <c r="DL24" s="191"/>
      <c r="DM24" s="189">
        <f>DM25+DM26+DM27+DM28</f>
        <v>38</v>
      </c>
      <c r="DN24" s="189">
        <f>DN25+DN26+DN27+DN28</f>
        <v>38</v>
      </c>
      <c r="DO24" s="191"/>
      <c r="DP24" s="189">
        <f>DP25+DP26+DP27+DP28</f>
        <v>221</v>
      </c>
      <c r="DQ24" s="189">
        <f>DQ25+DQ26+DQ27+DQ28</f>
        <v>221</v>
      </c>
      <c r="DR24" s="191"/>
      <c r="DS24" s="189">
        <f>DS25+DS26+DS27+DS28</f>
        <v>224</v>
      </c>
      <c r="DT24" s="189">
        <f>DT25+DT26+DT27+DT28</f>
        <v>224</v>
      </c>
      <c r="DU24" s="191"/>
      <c r="DV24" s="189">
        <f>DV25+DV26+DV27+DV28</f>
        <v>347</v>
      </c>
      <c r="DW24" s="189">
        <f>DW25+DW26+DW27+DW28</f>
        <v>347</v>
      </c>
      <c r="DX24" s="191"/>
      <c r="DY24" s="189">
        <f>DY25+DY26+DY27+DY28</f>
        <v>1002</v>
      </c>
      <c r="DZ24" s="189">
        <f>DZ25+DZ26+DZ27+DZ28</f>
        <v>1002</v>
      </c>
      <c r="EA24" s="191"/>
      <c r="EB24" s="189">
        <f>EB25+EB26+EB27+EB28</f>
        <v>270</v>
      </c>
      <c r="EC24" s="189">
        <f>EC25+EC26+EC27+EC28</f>
        <v>270</v>
      </c>
      <c r="ED24" s="191"/>
      <c r="EE24" s="189">
        <f>EE25+EE26+EE27+EE28</f>
        <v>437</v>
      </c>
      <c r="EF24" s="189">
        <f>EF25+EF26+EF28</f>
        <v>437</v>
      </c>
      <c r="EG24" s="191"/>
      <c r="EH24" s="189">
        <f>EH25+EH26+EH27+EH28</f>
        <v>80</v>
      </c>
      <c r="EI24" s="189">
        <f>EI25+EI26+EI27+EI28</f>
        <v>80</v>
      </c>
      <c r="EJ24" s="191"/>
      <c r="EK24" s="189"/>
      <c r="EL24" s="189"/>
      <c r="EM24" s="191"/>
      <c r="EN24" s="189"/>
      <c r="EO24" s="189"/>
      <c r="EP24" s="191"/>
      <c r="EQ24" s="189">
        <f>EQ25+EQ26+EQ27+EQ28</f>
        <v>200</v>
      </c>
      <c r="ER24" s="189">
        <f>ER25+ER26+ER27+ER28</f>
        <v>200</v>
      </c>
      <c r="ES24" s="191"/>
      <c r="ET24" s="189">
        <f>ET25+ET26+ET27+ET28</f>
        <v>850</v>
      </c>
      <c r="EU24" s="189">
        <f>EU25+EU26+EU27+EU28</f>
        <v>850</v>
      </c>
      <c r="EV24" s="191"/>
      <c r="EW24" s="189"/>
      <c r="EX24" s="189"/>
      <c r="EY24" s="191"/>
      <c r="EZ24" s="189">
        <f>EZ25+EZ26+EZ27+EZ28</f>
        <v>126</v>
      </c>
      <c r="FA24" s="189">
        <f>FA25+FA26+FA27+FA28</f>
        <v>126</v>
      </c>
      <c r="FB24" s="191"/>
      <c r="FC24" s="189">
        <f>FC25+FC26+FC27+FC28</f>
        <v>425</v>
      </c>
      <c r="FD24" s="189">
        <f>FD25+FD26+FD27+FD28</f>
        <v>425</v>
      </c>
      <c r="FE24" s="191"/>
      <c r="FF24" s="200">
        <f>FF25++FF26+FF27+FF28</f>
        <v>4472</v>
      </c>
      <c r="FG24" s="200">
        <f>FG25+FG26+FG27+FG28</f>
        <v>4472</v>
      </c>
      <c r="FH24" s="191"/>
      <c r="FI24" s="219">
        <f>FF24+FC24+EZ24+EW24+ET24+EQ24+EN24+EK24+EH24+EE24+EB24+DY24+DV24+DS24+DP24+DM24+DJ24+DG24+DD24+DA24+CX24+CU24+CR24+CO24+CL24+CI24+CF24+CC24+BZ24+BW24+BT24+BQ24+BN24+BK24+BH24+BE24+BB24+AY24+AV24+AS24+AP24+AM24+AJ24+AG24+AD24+AA24+X24+U24+R24+O24+L24+I24+F24+C24</f>
        <v>22093</v>
      </c>
      <c r="FJ24" s="219">
        <f t="shared" si="60"/>
        <v>22093</v>
      </c>
      <c r="FK24" s="191"/>
    </row>
    <row r="25" spans="1:167" ht="15.75" x14ac:dyDescent="0.25">
      <c r="A25" s="45" t="s">
        <v>77</v>
      </c>
      <c r="B25" s="46" t="s">
        <v>21</v>
      </c>
      <c r="C25" s="38">
        <v>40</v>
      </c>
      <c r="D25" s="38">
        <v>40</v>
      </c>
      <c r="E25" s="38"/>
      <c r="F25" s="38">
        <v>40</v>
      </c>
      <c r="G25" s="38">
        <v>40</v>
      </c>
      <c r="H25" s="38"/>
      <c r="I25" s="38">
        <v>580</v>
      </c>
      <c r="J25" s="38">
        <v>580</v>
      </c>
      <c r="K25" s="38"/>
      <c r="L25" s="38"/>
      <c r="M25" s="38"/>
      <c r="N25" s="38"/>
      <c r="O25" s="38">
        <v>183</v>
      </c>
      <c r="P25" s="38">
        <v>183</v>
      </c>
      <c r="Q25" s="38"/>
      <c r="R25" s="38">
        <v>156</v>
      </c>
      <c r="S25" s="38">
        <v>156</v>
      </c>
      <c r="T25" s="38"/>
      <c r="U25" s="38">
        <v>95</v>
      </c>
      <c r="V25" s="38">
        <v>95</v>
      </c>
      <c r="W25" s="38"/>
      <c r="X25" s="184">
        <v>80</v>
      </c>
      <c r="Y25" s="38">
        <v>80</v>
      </c>
      <c r="Z25" s="38"/>
      <c r="AA25" s="38">
        <v>15</v>
      </c>
      <c r="AB25" s="38">
        <v>15</v>
      </c>
      <c r="AC25" s="38"/>
      <c r="AD25" s="38">
        <v>700</v>
      </c>
      <c r="AE25" s="38">
        <v>700</v>
      </c>
      <c r="AF25" s="38"/>
      <c r="AG25" s="38">
        <v>296</v>
      </c>
      <c r="AH25" s="38">
        <v>296</v>
      </c>
      <c r="AI25" s="38"/>
      <c r="AJ25" s="38">
        <v>108</v>
      </c>
      <c r="AK25" s="38">
        <v>108</v>
      </c>
      <c r="AL25" s="38"/>
      <c r="AM25" s="38">
        <v>285</v>
      </c>
      <c r="AN25" s="38">
        <v>285</v>
      </c>
      <c r="AO25" s="38"/>
      <c r="AP25" s="38">
        <v>120</v>
      </c>
      <c r="AQ25" s="38">
        <v>120</v>
      </c>
      <c r="AR25" s="38"/>
      <c r="AS25" s="38">
        <v>82</v>
      </c>
      <c r="AT25" s="38">
        <v>82</v>
      </c>
      <c r="AU25" s="38"/>
      <c r="AV25" s="38"/>
      <c r="AW25" s="38"/>
      <c r="AX25" s="38"/>
      <c r="AY25" s="38">
        <v>745</v>
      </c>
      <c r="AZ25" s="38">
        <v>745</v>
      </c>
      <c r="BA25" s="38"/>
      <c r="BB25" s="38">
        <v>112</v>
      </c>
      <c r="BC25" s="38">
        <v>112</v>
      </c>
      <c r="BD25" s="38"/>
      <c r="BE25" s="38">
        <v>290</v>
      </c>
      <c r="BF25" s="38">
        <v>290</v>
      </c>
      <c r="BG25" s="38"/>
      <c r="BH25" s="38">
        <v>767</v>
      </c>
      <c r="BI25" s="38">
        <v>767</v>
      </c>
      <c r="BJ25" s="38"/>
      <c r="BK25" s="38">
        <v>234</v>
      </c>
      <c r="BL25" s="38">
        <v>234</v>
      </c>
      <c r="BM25" s="38"/>
      <c r="BN25" s="38">
        <v>100</v>
      </c>
      <c r="BO25" s="38">
        <v>100</v>
      </c>
      <c r="BP25" s="38"/>
      <c r="BQ25" s="38">
        <v>270</v>
      </c>
      <c r="BR25" s="185">
        <v>270</v>
      </c>
      <c r="BS25" s="38"/>
      <c r="BT25" s="38"/>
      <c r="BU25" s="38"/>
      <c r="BV25" s="38"/>
      <c r="BW25" s="38">
        <v>480</v>
      </c>
      <c r="BX25" s="38">
        <v>480</v>
      </c>
      <c r="BY25" s="38"/>
      <c r="BZ25" s="38">
        <v>600</v>
      </c>
      <c r="CA25" s="38">
        <v>600</v>
      </c>
      <c r="CB25" s="38"/>
      <c r="CC25" s="38">
        <v>367</v>
      </c>
      <c r="CD25" s="38">
        <v>367</v>
      </c>
      <c r="CE25" s="38"/>
      <c r="CF25" s="38">
        <v>334</v>
      </c>
      <c r="CG25" s="38">
        <v>334</v>
      </c>
      <c r="CH25" s="38"/>
      <c r="CI25" s="38">
        <v>1432</v>
      </c>
      <c r="CJ25" s="38">
        <v>1432</v>
      </c>
      <c r="CK25" s="38"/>
      <c r="CL25" s="38"/>
      <c r="CM25" s="38"/>
      <c r="CN25" s="38"/>
      <c r="CO25" s="38">
        <v>235</v>
      </c>
      <c r="CP25" s="38">
        <v>235</v>
      </c>
      <c r="CQ25" s="38"/>
      <c r="CR25" s="38">
        <v>500</v>
      </c>
      <c r="CS25" s="38">
        <v>500</v>
      </c>
      <c r="CT25" s="38"/>
      <c r="CU25" s="38">
        <v>30</v>
      </c>
      <c r="CV25" s="38">
        <v>30</v>
      </c>
      <c r="CW25" s="38"/>
      <c r="CX25" s="38">
        <v>244</v>
      </c>
      <c r="CY25" s="38">
        <v>244</v>
      </c>
      <c r="CZ25" s="38"/>
      <c r="DA25" s="38"/>
      <c r="DB25" s="38"/>
      <c r="DC25" s="38"/>
      <c r="DD25" s="38">
        <v>225</v>
      </c>
      <c r="DE25" s="38">
        <v>225</v>
      </c>
      <c r="DF25" s="38"/>
      <c r="DG25" s="38">
        <v>277</v>
      </c>
      <c r="DH25" s="38">
        <v>277</v>
      </c>
      <c r="DI25" s="38"/>
      <c r="DJ25" s="38">
        <v>72</v>
      </c>
      <c r="DK25" s="38">
        <v>72</v>
      </c>
      <c r="DL25" s="38"/>
      <c r="DM25" s="38">
        <v>38</v>
      </c>
      <c r="DN25" s="38">
        <v>38</v>
      </c>
      <c r="DO25" s="38"/>
      <c r="DP25" s="38">
        <v>193</v>
      </c>
      <c r="DQ25" s="38">
        <v>193</v>
      </c>
      <c r="DR25" s="38"/>
      <c r="DS25" s="38">
        <v>188</v>
      </c>
      <c r="DT25" s="38">
        <v>188</v>
      </c>
      <c r="DU25" s="38"/>
      <c r="DV25" s="38">
        <v>275</v>
      </c>
      <c r="DW25" s="38">
        <v>275</v>
      </c>
      <c r="DX25" s="38"/>
      <c r="DY25" s="38">
        <v>780</v>
      </c>
      <c r="DZ25" s="38">
        <v>780</v>
      </c>
      <c r="EA25" s="38"/>
      <c r="EB25" s="38">
        <v>201</v>
      </c>
      <c r="EC25" s="38">
        <v>201</v>
      </c>
      <c r="ED25" s="38"/>
      <c r="EE25" s="38">
        <v>334</v>
      </c>
      <c r="EF25" s="38">
        <v>334</v>
      </c>
      <c r="EG25" s="38"/>
      <c r="EH25" s="38">
        <v>80</v>
      </c>
      <c r="EI25" s="38">
        <v>80</v>
      </c>
      <c r="EJ25" s="38"/>
      <c r="EK25" s="38"/>
      <c r="EL25" s="38"/>
      <c r="EM25" s="38"/>
      <c r="EN25" s="38"/>
      <c r="EO25" s="38"/>
      <c r="EP25" s="38"/>
      <c r="EQ25" s="38">
        <v>160</v>
      </c>
      <c r="ER25" s="38">
        <v>160</v>
      </c>
      <c r="ES25" s="38"/>
      <c r="ET25" s="38">
        <v>609</v>
      </c>
      <c r="EU25" s="38">
        <v>609</v>
      </c>
      <c r="EV25" s="38"/>
      <c r="EW25" s="38"/>
      <c r="EX25" s="38"/>
      <c r="EY25" s="38"/>
      <c r="EZ25" s="38">
        <v>80</v>
      </c>
      <c r="FA25" s="38">
        <v>80</v>
      </c>
      <c r="FB25" s="38"/>
      <c r="FC25" s="38">
        <v>410</v>
      </c>
      <c r="FD25" s="38">
        <v>410</v>
      </c>
      <c r="FE25" s="74"/>
      <c r="FF25" s="38">
        <v>2383</v>
      </c>
      <c r="FG25" s="38">
        <v>2383</v>
      </c>
      <c r="FH25" s="38"/>
      <c r="FI25" s="221">
        <f t="shared" ref="FI25:FI88" si="64">FF25+FC25+EZ25+EW25+ET25+EQ25+EN25+EK25+EH25+EE25+EB25+DY25+DV25+DS25+DP25+DM25+DJ25+DG25+DD25+DA25+CX25+CU25+CR25+CO25+CL25+CI25+CF25+CC25+BZ25+BW25+BT25+BQ25+BN25+BK25+BH25+BE25+BB25+AY25+AV25+AS25+AP25+AM25+AJ25+AG25+AD25+AA25+X25+U25+R25+O25+L25+I25+F25+C25</f>
        <v>15825</v>
      </c>
      <c r="FJ25" s="221">
        <f t="shared" si="60"/>
        <v>15825</v>
      </c>
      <c r="FK25" s="38"/>
    </row>
    <row r="26" spans="1:167" ht="15.75" x14ac:dyDescent="0.25">
      <c r="A26" s="45" t="s">
        <v>78</v>
      </c>
      <c r="B26" s="46" t="s">
        <v>21</v>
      </c>
      <c r="C26" s="38"/>
      <c r="D26" s="38"/>
      <c r="E26" s="38"/>
      <c r="F26" s="38"/>
      <c r="G26" s="38"/>
      <c r="H26" s="38"/>
      <c r="I26" s="38">
        <v>92</v>
      </c>
      <c r="J26" s="38">
        <v>92</v>
      </c>
      <c r="K26" s="38"/>
      <c r="L26" s="38"/>
      <c r="M26" s="38"/>
      <c r="N26" s="38"/>
      <c r="O26" s="38">
        <v>96</v>
      </c>
      <c r="P26" s="38">
        <v>96</v>
      </c>
      <c r="Q26" s="38"/>
      <c r="R26" s="38">
        <v>20</v>
      </c>
      <c r="S26" s="38">
        <v>20</v>
      </c>
      <c r="T26" s="38"/>
      <c r="U26" s="38">
        <v>60</v>
      </c>
      <c r="V26" s="38">
        <v>60</v>
      </c>
      <c r="W26" s="38"/>
      <c r="X26" s="184">
        <v>36</v>
      </c>
      <c r="Y26" s="38">
        <v>36</v>
      </c>
      <c r="Z26" s="38"/>
      <c r="AA26" s="38"/>
      <c r="AB26" s="38"/>
      <c r="AC26" s="38"/>
      <c r="AD26" s="38">
        <v>240</v>
      </c>
      <c r="AE26" s="38">
        <v>240</v>
      </c>
      <c r="AF26" s="38"/>
      <c r="AG26" s="38">
        <v>324</v>
      </c>
      <c r="AH26" s="38">
        <v>324</v>
      </c>
      <c r="AI26" s="38"/>
      <c r="AJ26" s="38">
        <v>64</v>
      </c>
      <c r="AK26" s="38">
        <v>64</v>
      </c>
      <c r="AL26" s="38"/>
      <c r="AM26" s="38">
        <v>211</v>
      </c>
      <c r="AN26" s="38">
        <v>211</v>
      </c>
      <c r="AO26" s="38"/>
      <c r="AP26" s="38">
        <v>195</v>
      </c>
      <c r="AQ26" s="38">
        <v>195</v>
      </c>
      <c r="AR26" s="38"/>
      <c r="AS26" s="38">
        <v>20</v>
      </c>
      <c r="AT26" s="38">
        <v>20</v>
      </c>
      <c r="AU26" s="38"/>
      <c r="AV26" s="38"/>
      <c r="AW26" s="38"/>
      <c r="AX26" s="38"/>
      <c r="AY26" s="38">
        <v>48</v>
      </c>
      <c r="AZ26" s="38">
        <v>48</v>
      </c>
      <c r="BA26" s="38"/>
      <c r="BB26" s="38"/>
      <c r="BC26" s="38"/>
      <c r="BD26" s="38"/>
      <c r="BE26" s="38">
        <v>25</v>
      </c>
      <c r="BF26" s="38">
        <v>25</v>
      </c>
      <c r="BG26" s="38"/>
      <c r="BH26" s="38">
        <v>121</v>
      </c>
      <c r="BI26" s="38">
        <v>121</v>
      </c>
      <c r="BJ26" s="38"/>
      <c r="BK26" s="38">
        <v>406</v>
      </c>
      <c r="BL26" s="38">
        <v>406</v>
      </c>
      <c r="BM26" s="38"/>
      <c r="BN26" s="38">
        <v>60</v>
      </c>
      <c r="BO26" s="38">
        <v>60</v>
      </c>
      <c r="BP26" s="38"/>
      <c r="BQ26" s="38">
        <v>150</v>
      </c>
      <c r="BR26" s="185">
        <v>150</v>
      </c>
      <c r="BS26" s="38"/>
      <c r="BT26" s="38"/>
      <c r="BU26" s="38"/>
      <c r="BV26" s="38"/>
      <c r="BW26" s="38">
        <v>381</v>
      </c>
      <c r="BX26" s="38">
        <v>381</v>
      </c>
      <c r="BY26" s="38"/>
      <c r="BZ26" s="38">
        <v>203</v>
      </c>
      <c r="CA26" s="38">
        <v>203</v>
      </c>
      <c r="CB26" s="38"/>
      <c r="CC26" s="38">
        <v>16</v>
      </c>
      <c r="CD26" s="38">
        <v>16</v>
      </c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>
        <v>224</v>
      </c>
      <c r="CS26" s="38">
        <v>224</v>
      </c>
      <c r="CT26" s="38"/>
      <c r="CU26" s="38"/>
      <c r="CV26" s="38"/>
      <c r="CW26" s="38"/>
      <c r="CX26" s="38">
        <v>18</v>
      </c>
      <c r="CY26" s="38">
        <v>18</v>
      </c>
      <c r="CZ26" s="38"/>
      <c r="DA26" s="38"/>
      <c r="DB26" s="38"/>
      <c r="DC26" s="38"/>
      <c r="DD26" s="38">
        <v>72</v>
      </c>
      <c r="DE26" s="38">
        <v>72</v>
      </c>
      <c r="DF26" s="38"/>
      <c r="DG26" s="38">
        <v>162</v>
      </c>
      <c r="DH26" s="38">
        <v>162</v>
      </c>
      <c r="DI26" s="38"/>
      <c r="DJ26" s="38"/>
      <c r="DK26" s="38"/>
      <c r="DL26" s="38"/>
      <c r="DM26" s="38"/>
      <c r="DN26" s="38"/>
      <c r="DO26" s="38"/>
      <c r="DP26" s="38">
        <v>28</v>
      </c>
      <c r="DQ26" s="38">
        <v>28</v>
      </c>
      <c r="DR26" s="38"/>
      <c r="DS26" s="38">
        <v>36</v>
      </c>
      <c r="DT26" s="38">
        <v>36</v>
      </c>
      <c r="DU26" s="38"/>
      <c r="DV26" s="38">
        <v>72</v>
      </c>
      <c r="DW26" s="38">
        <v>72</v>
      </c>
      <c r="DX26" s="38"/>
      <c r="DY26" s="38">
        <v>190</v>
      </c>
      <c r="DZ26" s="38">
        <v>190</v>
      </c>
      <c r="EA26" s="38"/>
      <c r="EB26" s="38">
        <v>63</v>
      </c>
      <c r="EC26" s="38">
        <v>63</v>
      </c>
      <c r="ED26" s="38"/>
      <c r="EE26" s="38">
        <v>103</v>
      </c>
      <c r="EF26" s="38">
        <v>103</v>
      </c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>
        <v>40</v>
      </c>
      <c r="ER26" s="38">
        <v>40</v>
      </c>
      <c r="ES26" s="38"/>
      <c r="ET26" s="38">
        <v>233</v>
      </c>
      <c r="EU26" s="38">
        <v>233</v>
      </c>
      <c r="EV26" s="38"/>
      <c r="EW26" s="38"/>
      <c r="EX26" s="38"/>
      <c r="EY26" s="38"/>
      <c r="EZ26" s="38">
        <v>40</v>
      </c>
      <c r="FA26" s="38">
        <v>40</v>
      </c>
      <c r="FB26" s="38"/>
      <c r="FC26" s="38">
        <v>15</v>
      </c>
      <c r="FD26" s="38">
        <v>15</v>
      </c>
      <c r="FE26" s="38"/>
      <c r="FF26" s="38">
        <v>2089</v>
      </c>
      <c r="FG26" s="38">
        <v>2089</v>
      </c>
      <c r="FH26" s="38"/>
      <c r="FI26" s="221">
        <f t="shared" si="64"/>
        <v>6153</v>
      </c>
      <c r="FJ26" s="221">
        <f t="shared" si="60"/>
        <v>6153</v>
      </c>
      <c r="FK26" s="38"/>
    </row>
    <row r="27" spans="1:167" ht="15.75" x14ac:dyDescent="0.25">
      <c r="A27" s="45" t="s">
        <v>85</v>
      </c>
      <c r="B27" s="46" t="s">
        <v>21</v>
      </c>
      <c r="C27" s="38"/>
      <c r="D27" s="38"/>
      <c r="E27" s="38"/>
      <c r="F27" s="38"/>
      <c r="G27" s="38"/>
      <c r="H27" s="38"/>
      <c r="I27" s="38">
        <v>8</v>
      </c>
      <c r="J27" s="38">
        <v>8</v>
      </c>
      <c r="K27" s="38"/>
      <c r="L27" s="38"/>
      <c r="M27" s="38"/>
      <c r="N27" s="38"/>
      <c r="O27" s="38">
        <v>5</v>
      </c>
      <c r="P27" s="38">
        <v>5</v>
      </c>
      <c r="Q27" s="38"/>
      <c r="R27" s="38"/>
      <c r="S27" s="38"/>
      <c r="T27" s="38"/>
      <c r="U27" s="38"/>
      <c r="V27" s="38"/>
      <c r="W27" s="38"/>
      <c r="X27" s="171"/>
      <c r="Y27" s="38"/>
      <c r="Z27" s="38"/>
      <c r="AA27" s="38"/>
      <c r="AB27" s="38"/>
      <c r="AC27" s="38"/>
      <c r="AD27" s="38">
        <v>7</v>
      </c>
      <c r="AE27" s="38">
        <v>7</v>
      </c>
      <c r="AF27" s="38"/>
      <c r="AG27" s="38">
        <v>13</v>
      </c>
      <c r="AH27" s="38">
        <v>13</v>
      </c>
      <c r="AI27" s="38"/>
      <c r="AJ27" s="38"/>
      <c r="AK27" s="38"/>
      <c r="AL27" s="38"/>
      <c r="AM27" s="38"/>
      <c r="AN27" s="38"/>
      <c r="AO27" s="38"/>
      <c r="AP27" s="38">
        <v>4</v>
      </c>
      <c r="AQ27" s="38">
        <v>4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>
        <v>14</v>
      </c>
      <c r="BI27" s="38">
        <v>14</v>
      </c>
      <c r="BJ27" s="38"/>
      <c r="BK27" s="38"/>
      <c r="BL27" s="38"/>
      <c r="BM27" s="38"/>
      <c r="BN27" s="38"/>
      <c r="BO27" s="38"/>
      <c r="BP27" s="38"/>
      <c r="BQ27" s="38"/>
      <c r="BR27" s="170"/>
      <c r="BS27" s="38"/>
      <c r="BT27" s="38"/>
      <c r="BU27" s="38"/>
      <c r="BV27" s="38"/>
      <c r="BW27" s="38">
        <v>7</v>
      </c>
      <c r="BX27" s="38">
        <v>7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>
        <v>22</v>
      </c>
      <c r="DZ27" s="38">
        <v>22</v>
      </c>
      <c r="EA27" s="38"/>
      <c r="EB27" s="38">
        <v>6</v>
      </c>
      <c r="EC27" s="38">
        <v>6</v>
      </c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>
        <v>8</v>
      </c>
      <c r="EU27" s="38">
        <v>8</v>
      </c>
      <c r="EV27" s="38"/>
      <c r="EW27" s="38"/>
      <c r="EX27" s="38"/>
      <c r="EY27" s="38"/>
      <c r="EZ27" s="38">
        <v>6</v>
      </c>
      <c r="FA27" s="38">
        <v>6</v>
      </c>
      <c r="FB27" s="38"/>
      <c r="FC27" s="38"/>
      <c r="FD27" s="38"/>
      <c r="FE27" s="38"/>
      <c r="FF27" s="38"/>
      <c r="FG27" s="38"/>
      <c r="FH27" s="38"/>
      <c r="FI27" s="221">
        <f t="shared" si="64"/>
        <v>100</v>
      </c>
      <c r="FJ27" s="221">
        <f t="shared" si="60"/>
        <v>100</v>
      </c>
      <c r="FK27" s="38"/>
    </row>
    <row r="28" spans="1:167" ht="15.75" x14ac:dyDescent="0.25">
      <c r="A28" s="45" t="s">
        <v>100</v>
      </c>
      <c r="B28" s="46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71"/>
      <c r="Y28" s="38"/>
      <c r="Z28" s="38"/>
      <c r="AA28" s="38"/>
      <c r="AB28" s="38"/>
      <c r="AC28" s="38"/>
      <c r="AD28" s="38">
        <v>5</v>
      </c>
      <c r="AE28" s="38">
        <v>5</v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170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>
        <v>10</v>
      </c>
      <c r="DZ28" s="38">
        <v>10</v>
      </c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221">
        <f t="shared" si="64"/>
        <v>15</v>
      </c>
      <c r="FJ28" s="221">
        <f t="shared" si="60"/>
        <v>15</v>
      </c>
      <c r="FK28" s="38"/>
    </row>
    <row r="29" spans="1:167" s="192" customFormat="1" ht="15.75" x14ac:dyDescent="0.25">
      <c r="A29" s="193" t="s">
        <v>79</v>
      </c>
      <c r="B29" s="187" t="s">
        <v>21</v>
      </c>
      <c r="C29" s="189">
        <f>C30+C31+C32+C33</f>
        <v>0</v>
      </c>
      <c r="D29" s="189">
        <f>D30+D31+D32+D33</f>
        <v>0</v>
      </c>
      <c r="E29" s="190"/>
      <c r="F29" s="188">
        <f>F30+F31+F32+F33</f>
        <v>40</v>
      </c>
      <c r="G29" s="189">
        <f>G30+G31+G32+G33</f>
        <v>40</v>
      </c>
      <c r="H29" s="194"/>
      <c r="I29" s="189">
        <f>I30+I31+I32+I33</f>
        <v>0</v>
      </c>
      <c r="J29" s="189">
        <f>J30+J31+J32+J33</f>
        <v>0</v>
      </c>
      <c r="K29" s="191"/>
      <c r="L29" s="188">
        <f>L30+L31+L32+L33</f>
        <v>0</v>
      </c>
      <c r="M29" s="189">
        <f>M30+M31+M32+M33</f>
        <v>0</v>
      </c>
      <c r="N29" s="191"/>
      <c r="O29" s="188">
        <f>O30+O31+O32+O33</f>
        <v>0</v>
      </c>
      <c r="P29" s="189">
        <f>P30+P31+P32+P33</f>
        <v>0</v>
      </c>
      <c r="Q29" s="191"/>
      <c r="R29" s="188">
        <f>R30+R31+R32+R33</f>
        <v>0</v>
      </c>
      <c r="S29" s="189">
        <f>S30+S31+S32+S33</f>
        <v>0</v>
      </c>
      <c r="T29" s="188"/>
      <c r="U29" s="188">
        <f>U30+U31+U32+U33</f>
        <v>0</v>
      </c>
      <c r="V29" s="189">
        <f>V30+V31+V32+V33</f>
        <v>0</v>
      </c>
      <c r="W29" s="191"/>
      <c r="X29" s="188">
        <f t="shared" si="61"/>
        <v>62</v>
      </c>
      <c r="Y29" s="189">
        <f t="shared" ref="Y29:Y95" si="65">Y30+Y31+Y32+Y33</f>
        <v>62</v>
      </c>
      <c r="Z29" s="191"/>
      <c r="AA29" s="189"/>
      <c r="AB29" s="189"/>
      <c r="AC29" s="191"/>
      <c r="AD29" s="189">
        <f>AD30+AD31+AD32+AD33</f>
        <v>100</v>
      </c>
      <c r="AE29" s="189">
        <f>AE30+AE31+AE32+AE33</f>
        <v>100</v>
      </c>
      <c r="AF29" s="191"/>
      <c r="AG29" s="189">
        <f>AG30+AG31+AG32+AG33</f>
        <v>185</v>
      </c>
      <c r="AH29" s="189">
        <f>AH30+AH31+AH32+AH33</f>
        <v>185</v>
      </c>
      <c r="AI29" s="191"/>
      <c r="AJ29" s="189">
        <f>AJ30+AJ31+AJ32+AJ33</f>
        <v>0</v>
      </c>
      <c r="AK29" s="189">
        <f>AK30+AK31+AK32+AK33</f>
        <v>0</v>
      </c>
      <c r="AL29" s="191"/>
      <c r="AM29" s="189">
        <f>AM30+AM31+AM32+AM33</f>
        <v>0</v>
      </c>
      <c r="AN29" s="189">
        <f>AN30+AN31+AN32+AN33</f>
        <v>0</v>
      </c>
      <c r="AO29" s="191"/>
      <c r="AP29" s="189"/>
      <c r="AQ29" s="189"/>
      <c r="AR29" s="191"/>
      <c r="AS29" s="189">
        <f>AS30+AS31+AS32+AS33</f>
        <v>34</v>
      </c>
      <c r="AT29" s="189">
        <f>AT30+AT31+AT32+AT33</f>
        <v>34</v>
      </c>
      <c r="AU29" s="191"/>
      <c r="AV29" s="189"/>
      <c r="AW29" s="189"/>
      <c r="AX29" s="191"/>
      <c r="AY29" s="189"/>
      <c r="AZ29" s="189"/>
      <c r="BA29" s="191"/>
      <c r="BB29" s="189">
        <f>BB30+BB31+BB32+BB33</f>
        <v>0</v>
      </c>
      <c r="BC29" s="189">
        <f>BC30+BC31+BC32+BC33</f>
        <v>0</v>
      </c>
      <c r="BD29" s="191"/>
      <c r="BE29" s="189">
        <f>BE30+BE31+BE32+BE33</f>
        <v>160</v>
      </c>
      <c r="BF29" s="189">
        <f>BF30+BF31+BF32+BF33</f>
        <v>160</v>
      </c>
      <c r="BG29" s="191"/>
      <c r="BH29" s="189">
        <f>BH30+BH31+BH32+BH33</f>
        <v>0</v>
      </c>
      <c r="BI29" s="189">
        <f>BI30+BI31+BI32+BI33</f>
        <v>0</v>
      </c>
      <c r="BJ29" s="191"/>
      <c r="BK29" s="189">
        <f>BK30+BK31+BK32+BK33</f>
        <v>0</v>
      </c>
      <c r="BL29" s="189">
        <f>BL30+BL31+BL32+BL33</f>
        <v>0</v>
      </c>
      <c r="BM29" s="191"/>
      <c r="BN29" s="189">
        <f>BN30+BN31+BN32+BN33</f>
        <v>0</v>
      </c>
      <c r="BO29" s="189">
        <f>BO30+BO31+BO32+BO33</f>
        <v>0</v>
      </c>
      <c r="BP29" s="191"/>
      <c r="BQ29" s="189">
        <f t="shared" ref="BQ29:BQ95" si="66">BQ30+BQ31+BQ32+BQ33</f>
        <v>0</v>
      </c>
      <c r="BR29" s="189">
        <f t="shared" si="63"/>
        <v>0</v>
      </c>
      <c r="BS29" s="191"/>
      <c r="BT29" s="189">
        <f>BT30+BT31+BT32+BT33</f>
        <v>0</v>
      </c>
      <c r="BU29" s="189">
        <f>BU30+BU31+BU32+BU33</f>
        <v>0</v>
      </c>
      <c r="BV29" s="191"/>
      <c r="BW29" s="189">
        <f>BW30+BW31+BW32+BW33</f>
        <v>0</v>
      </c>
      <c r="BX29" s="189">
        <f>BX30+BX31+BX32+BX33</f>
        <v>0</v>
      </c>
      <c r="BY29" s="191"/>
      <c r="BZ29" s="189">
        <f>BZ30+BZ31+BZ32+BZ33</f>
        <v>0</v>
      </c>
      <c r="CA29" s="189">
        <f>CA30+CA31+CA32+CA33</f>
        <v>0</v>
      </c>
      <c r="CB29" s="191"/>
      <c r="CC29" s="189">
        <f>CC30+CC31+CC32+CC33</f>
        <v>0</v>
      </c>
      <c r="CD29" s="189">
        <f>CD30+CD31+CD32+CD33</f>
        <v>0</v>
      </c>
      <c r="CE29" s="191"/>
      <c r="CF29" s="189"/>
      <c r="CG29" s="189"/>
      <c r="CH29" s="191"/>
      <c r="CI29" s="189"/>
      <c r="CJ29" s="189"/>
      <c r="CK29" s="191"/>
      <c r="CL29" s="189"/>
      <c r="CM29" s="189"/>
      <c r="CN29" s="191"/>
      <c r="CO29" s="189">
        <f>CO30+CO31+CO32+CO33</f>
        <v>100</v>
      </c>
      <c r="CP29" s="189">
        <f>CP30+CP31+CP32+CP33</f>
        <v>100</v>
      </c>
      <c r="CQ29" s="191"/>
      <c r="CR29" s="189"/>
      <c r="CS29" s="189"/>
      <c r="CT29" s="191"/>
      <c r="CU29" s="189">
        <f>CU30+CU31+CU32+CU33</f>
        <v>146</v>
      </c>
      <c r="CV29" s="189">
        <f>CV30+CV31+CV32+CV33</f>
        <v>146</v>
      </c>
      <c r="CW29" s="191"/>
      <c r="CX29" s="189">
        <f>CX30+CX31+CX32+CX33</f>
        <v>105</v>
      </c>
      <c r="CY29" s="189">
        <f>CY30+CY31+CY32+CY33</f>
        <v>105</v>
      </c>
      <c r="CZ29" s="191"/>
      <c r="DA29" s="189"/>
      <c r="DB29" s="189"/>
      <c r="DC29" s="191"/>
      <c r="DD29" s="189">
        <f>DD30+DD31+DD32+DD33</f>
        <v>152</v>
      </c>
      <c r="DE29" s="189">
        <f>DE30+DE31+DE32+DE33</f>
        <v>152</v>
      </c>
      <c r="DF29" s="191"/>
      <c r="DG29" s="189">
        <f>DG30+DG31+DG32+DG33</f>
        <v>98</v>
      </c>
      <c r="DH29" s="189">
        <f>DH30+DH31+DH32+DH33</f>
        <v>98</v>
      </c>
      <c r="DI29" s="191"/>
      <c r="DJ29" s="189"/>
      <c r="DK29" s="189"/>
      <c r="DL29" s="191"/>
      <c r="DM29" s="189"/>
      <c r="DN29" s="189"/>
      <c r="DO29" s="191"/>
      <c r="DP29" s="189">
        <f>DP30+DP31+DP32+DP33</f>
        <v>45</v>
      </c>
      <c r="DQ29" s="189">
        <f>DQ30+DQ31+DQ32+DQ33</f>
        <v>45</v>
      </c>
      <c r="DR29" s="191"/>
      <c r="DS29" s="189"/>
      <c r="DT29" s="189"/>
      <c r="DU29" s="191"/>
      <c r="DV29" s="189">
        <f>DV30+DV31+DV32+DV33</f>
        <v>74</v>
      </c>
      <c r="DW29" s="189">
        <f>DW30+DW31+DW32+DW33</f>
        <v>74</v>
      </c>
      <c r="DX29" s="191"/>
      <c r="DY29" s="189"/>
      <c r="DZ29" s="189"/>
      <c r="EA29" s="191"/>
      <c r="EB29" s="189"/>
      <c r="EC29" s="189"/>
      <c r="ED29" s="191"/>
      <c r="EE29" s="189"/>
      <c r="EF29" s="189"/>
      <c r="EG29" s="191"/>
      <c r="EH29" s="189">
        <f>EH30+EH31+EH32+EH33</f>
        <v>65</v>
      </c>
      <c r="EI29" s="189">
        <f>EI30+EI31+EI32+EI33</f>
        <v>65</v>
      </c>
      <c r="EJ29" s="191"/>
      <c r="EK29" s="189"/>
      <c r="EL29" s="189"/>
      <c r="EM29" s="191"/>
      <c r="EN29" s="189"/>
      <c r="EO29" s="189"/>
      <c r="EP29" s="191"/>
      <c r="EQ29" s="189">
        <f>EQ30+EQ31+EQ32+EQ33</f>
        <v>1013</v>
      </c>
      <c r="ER29" s="189">
        <f>ER30+ER31+ER32+ER33</f>
        <v>1013</v>
      </c>
      <c r="ES29" s="191"/>
      <c r="ET29" s="189">
        <f>ET30+ET31+ET32+ET33</f>
        <v>15</v>
      </c>
      <c r="EU29" s="189">
        <f>EU30+EU31+EU32+EU33</f>
        <v>15</v>
      </c>
      <c r="EV29" s="191"/>
      <c r="EW29" s="189"/>
      <c r="EX29" s="189"/>
      <c r="EY29" s="191"/>
      <c r="EZ29" s="189"/>
      <c r="FA29" s="189"/>
      <c r="FB29" s="191"/>
      <c r="FC29" s="189"/>
      <c r="FD29" s="189"/>
      <c r="FE29" s="191"/>
      <c r="FF29" s="200">
        <f>FF30++FF31+FF32+FF33</f>
        <v>659</v>
      </c>
      <c r="FG29" s="200">
        <f>FG30+FG31+FG32+FG33</f>
        <v>659</v>
      </c>
      <c r="FH29" s="191"/>
      <c r="FI29" s="219">
        <f t="shared" si="64"/>
        <v>3053</v>
      </c>
      <c r="FJ29" s="219">
        <f t="shared" si="60"/>
        <v>3053</v>
      </c>
      <c r="FK29" s="191"/>
    </row>
    <row r="30" spans="1:167" ht="15.75" x14ac:dyDescent="0.25">
      <c r="A30" s="45" t="s">
        <v>77</v>
      </c>
      <c r="B30" s="46" t="s">
        <v>21</v>
      </c>
      <c r="C30" s="38"/>
      <c r="D30" s="38"/>
      <c r="E30" s="38"/>
      <c r="F30" s="38">
        <v>40</v>
      </c>
      <c r="G30" s="38">
        <v>40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1">
        <v>50</v>
      </c>
      <c r="Y30" s="170">
        <v>50</v>
      </c>
      <c r="Z30" s="38"/>
      <c r="AA30" s="38"/>
      <c r="AB30" s="38"/>
      <c r="AC30" s="38"/>
      <c r="AD30" s="38">
        <v>40</v>
      </c>
      <c r="AE30" s="38">
        <v>40</v>
      </c>
      <c r="AF30" s="38"/>
      <c r="AG30" s="38">
        <v>110</v>
      </c>
      <c r="AH30" s="38">
        <v>110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>
        <v>108</v>
      </c>
      <c r="BF30" s="38">
        <v>108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170"/>
      <c r="BR30" s="170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>
        <v>70</v>
      </c>
      <c r="CP30" s="38">
        <v>70</v>
      </c>
      <c r="CQ30" s="38"/>
      <c r="CR30" s="38"/>
      <c r="CS30" s="38"/>
      <c r="CT30" s="38"/>
      <c r="CU30" s="38">
        <v>75</v>
      </c>
      <c r="CV30" s="38">
        <v>75</v>
      </c>
      <c r="CW30" s="38"/>
      <c r="CX30" s="38"/>
      <c r="CY30" s="38"/>
      <c r="CZ30" s="38"/>
      <c r="DA30" s="38"/>
      <c r="DB30" s="38"/>
      <c r="DC30" s="38"/>
      <c r="DD30" s="38">
        <v>96</v>
      </c>
      <c r="DE30" s="38">
        <v>96</v>
      </c>
      <c r="DF30" s="38"/>
      <c r="DG30" s="38">
        <v>50</v>
      </c>
      <c r="DH30" s="38">
        <v>50</v>
      </c>
      <c r="DI30" s="38"/>
      <c r="DJ30" s="38"/>
      <c r="DK30" s="38"/>
      <c r="DL30" s="38"/>
      <c r="DM30" s="38"/>
      <c r="DN30" s="38"/>
      <c r="DO30" s="38"/>
      <c r="DP30" s="38">
        <v>18</v>
      </c>
      <c r="DQ30" s="38">
        <v>18</v>
      </c>
      <c r="DR30" s="38"/>
      <c r="DS30" s="38"/>
      <c r="DT30" s="38"/>
      <c r="DU30" s="38"/>
      <c r="DV30" s="38">
        <v>55</v>
      </c>
      <c r="DW30" s="38">
        <v>55</v>
      </c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>
        <v>37</v>
      </c>
      <c r="EI30" s="38">
        <v>37</v>
      </c>
      <c r="EJ30" s="38"/>
      <c r="EK30" s="38"/>
      <c r="EL30" s="38"/>
      <c r="EM30" s="38"/>
      <c r="EN30" s="38"/>
      <c r="EO30" s="38"/>
      <c r="EP30" s="38"/>
      <c r="EQ30" s="38">
        <v>574</v>
      </c>
      <c r="ER30" s="38">
        <v>574</v>
      </c>
      <c r="ES30" s="38"/>
      <c r="ET30" s="38">
        <v>15</v>
      </c>
      <c r="EU30" s="38">
        <v>15</v>
      </c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>
        <v>255</v>
      </c>
      <c r="FG30" s="38">
        <v>255</v>
      </c>
      <c r="FH30" s="38"/>
      <c r="FI30" s="221">
        <f t="shared" si="64"/>
        <v>1593</v>
      </c>
      <c r="FJ30" s="221">
        <f t="shared" si="60"/>
        <v>1593</v>
      </c>
      <c r="FK30" s="38"/>
    </row>
    <row r="31" spans="1:167" ht="15.75" x14ac:dyDescent="0.25">
      <c r="A31" s="45" t="s">
        <v>78</v>
      </c>
      <c r="B31" s="46" t="s">
        <v>21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184">
        <v>12</v>
      </c>
      <c r="Y31" s="185">
        <v>12</v>
      </c>
      <c r="Z31" s="38"/>
      <c r="AA31" s="38"/>
      <c r="AB31" s="38"/>
      <c r="AC31" s="38"/>
      <c r="AD31" s="38">
        <v>60</v>
      </c>
      <c r="AE31" s="38">
        <v>60</v>
      </c>
      <c r="AF31" s="38"/>
      <c r="AG31" s="38">
        <v>75</v>
      </c>
      <c r="AH31" s="38">
        <v>75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>
        <v>34</v>
      </c>
      <c r="AT31" s="38">
        <v>34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>
        <v>52</v>
      </c>
      <c r="BF31" s="38">
        <v>52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170"/>
      <c r="BR31" s="170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>
        <v>30</v>
      </c>
      <c r="CP31" s="38">
        <v>30</v>
      </c>
      <c r="CQ31" s="38"/>
      <c r="CR31" s="38"/>
      <c r="CS31" s="38"/>
      <c r="CT31" s="38"/>
      <c r="CU31" s="38">
        <v>71</v>
      </c>
      <c r="CV31" s="38">
        <v>71</v>
      </c>
      <c r="CW31" s="38"/>
      <c r="CX31" s="38">
        <v>105</v>
      </c>
      <c r="CY31" s="38">
        <v>105</v>
      </c>
      <c r="CZ31" s="38"/>
      <c r="DA31" s="38"/>
      <c r="DB31" s="38"/>
      <c r="DC31" s="38"/>
      <c r="DD31" s="38">
        <v>56</v>
      </c>
      <c r="DE31" s="38">
        <v>56</v>
      </c>
      <c r="DF31" s="38"/>
      <c r="DG31" s="38">
        <v>48</v>
      </c>
      <c r="DH31" s="38">
        <v>48</v>
      </c>
      <c r="DI31" s="38"/>
      <c r="DJ31" s="38"/>
      <c r="DK31" s="38"/>
      <c r="DL31" s="38"/>
      <c r="DM31" s="38"/>
      <c r="DN31" s="38"/>
      <c r="DO31" s="38"/>
      <c r="DP31" s="38">
        <v>27</v>
      </c>
      <c r="DQ31" s="38">
        <v>27</v>
      </c>
      <c r="DR31" s="38"/>
      <c r="DS31" s="38"/>
      <c r="DT31" s="38"/>
      <c r="DU31" s="38"/>
      <c r="DV31" s="38">
        <v>19</v>
      </c>
      <c r="DW31" s="38">
        <v>19</v>
      </c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>
        <v>28</v>
      </c>
      <c r="EI31" s="38">
        <v>28</v>
      </c>
      <c r="EJ31" s="38"/>
      <c r="EK31" s="38"/>
      <c r="EL31" s="38"/>
      <c r="EM31" s="38"/>
      <c r="EN31" s="38"/>
      <c r="EO31" s="38"/>
      <c r="EP31" s="38"/>
      <c r="EQ31" s="38">
        <v>400</v>
      </c>
      <c r="ER31" s="38">
        <v>400</v>
      </c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>
        <v>404</v>
      </c>
      <c r="FG31" s="38">
        <v>404</v>
      </c>
      <c r="FH31" s="38"/>
      <c r="FI31" s="221">
        <f t="shared" si="64"/>
        <v>1421</v>
      </c>
      <c r="FJ31" s="221">
        <f t="shared" si="60"/>
        <v>1421</v>
      </c>
      <c r="FK31" s="38"/>
    </row>
    <row r="32" spans="1:167" ht="15.75" x14ac:dyDescent="0.25">
      <c r="A32" s="45" t="s">
        <v>85</v>
      </c>
      <c r="B32" s="46" t="s">
        <v>21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84"/>
      <c r="Y32" s="185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170"/>
      <c r="BR32" s="170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>
        <v>29</v>
      </c>
      <c r="ER32" s="38">
        <v>29</v>
      </c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221">
        <f t="shared" si="64"/>
        <v>29</v>
      </c>
      <c r="FJ32" s="221">
        <f t="shared" si="60"/>
        <v>29</v>
      </c>
      <c r="FK32" s="38"/>
    </row>
    <row r="33" spans="1:167" ht="15.75" x14ac:dyDescent="0.25">
      <c r="A33" s="45" t="s">
        <v>100</v>
      </c>
      <c r="B33" s="46" t="s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71"/>
      <c r="Y33" s="170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170"/>
      <c r="BR33" s="170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>
        <v>10</v>
      </c>
      <c r="ER33" s="38">
        <v>10</v>
      </c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221">
        <f t="shared" si="64"/>
        <v>10</v>
      </c>
      <c r="FJ33" s="221">
        <f t="shared" si="60"/>
        <v>10</v>
      </c>
      <c r="FK33" s="38"/>
    </row>
    <row r="34" spans="1:167" s="192" customFormat="1" ht="15.75" x14ac:dyDescent="0.25">
      <c r="A34" s="193" t="s">
        <v>84</v>
      </c>
      <c r="B34" s="187" t="s">
        <v>21</v>
      </c>
      <c r="C34" s="189">
        <f>C35+C36+C37+C38</f>
        <v>0</v>
      </c>
      <c r="D34" s="189">
        <f>D35+D36+D37+D38</f>
        <v>0</v>
      </c>
      <c r="E34" s="190"/>
      <c r="F34" s="188">
        <f>F35+F36+F37+F38</f>
        <v>60</v>
      </c>
      <c r="G34" s="189">
        <f>G35+G36+G37+G38</f>
        <v>60</v>
      </c>
      <c r="H34" s="194"/>
      <c r="I34" s="189">
        <f>I35+I36+I37+I38</f>
        <v>0</v>
      </c>
      <c r="J34" s="189">
        <f>J35+J36+J37+J38</f>
        <v>0</v>
      </c>
      <c r="K34" s="191"/>
      <c r="L34" s="188">
        <f>L35+L36+L37+L38</f>
        <v>583</v>
      </c>
      <c r="M34" s="189">
        <f>M35+M36+M37+M38</f>
        <v>583</v>
      </c>
      <c r="N34" s="191"/>
      <c r="O34" s="188">
        <f>O35+O36+O37+O38</f>
        <v>264</v>
      </c>
      <c r="P34" s="189">
        <f>P35+P36+P37+P38</f>
        <v>264</v>
      </c>
      <c r="Q34" s="191"/>
      <c r="R34" s="188">
        <f>R35+R36+R37+R38</f>
        <v>350</v>
      </c>
      <c r="S34" s="189">
        <f>S35+S36+S37+S38</f>
        <v>350</v>
      </c>
      <c r="T34" s="188"/>
      <c r="U34" s="188">
        <f>U35+U36+U37+U38</f>
        <v>90</v>
      </c>
      <c r="V34" s="189">
        <f>V35+V36+V37+V38</f>
        <v>90</v>
      </c>
      <c r="W34" s="191"/>
      <c r="X34" s="188">
        <f t="shared" si="61"/>
        <v>62</v>
      </c>
      <c r="Y34" s="189">
        <f t="shared" si="65"/>
        <v>62</v>
      </c>
      <c r="Z34" s="191"/>
      <c r="AA34" s="189"/>
      <c r="AB34" s="189"/>
      <c r="AC34" s="191"/>
      <c r="AD34" s="189">
        <f>AD35+AD36+AD37+AD38</f>
        <v>120</v>
      </c>
      <c r="AE34" s="189">
        <f>AE35+AE36+AE37+AE38</f>
        <v>120</v>
      </c>
      <c r="AF34" s="191"/>
      <c r="AG34" s="189">
        <f>AG35+AG36+AG37+AG38</f>
        <v>0</v>
      </c>
      <c r="AH34" s="189">
        <f>AH35+AH36+AH37+AH38</f>
        <v>0</v>
      </c>
      <c r="AI34" s="191"/>
      <c r="AJ34" s="189">
        <f>AJ35+AJ36+AJ37+AJ38</f>
        <v>264</v>
      </c>
      <c r="AK34" s="189">
        <f>AK35+AK36+AK37+AK38</f>
        <v>264</v>
      </c>
      <c r="AL34" s="191"/>
      <c r="AM34" s="189">
        <f>AM35+AM36+AM37+AM38</f>
        <v>0</v>
      </c>
      <c r="AN34" s="189">
        <f>AN35+AN36+AN37+AN38</f>
        <v>0</v>
      </c>
      <c r="AO34" s="191"/>
      <c r="AP34" s="189">
        <f>AP35+AP36+AP37+AP38</f>
        <v>137</v>
      </c>
      <c r="AQ34" s="189">
        <f>AQ35+AQ36+AQ37+AQ38</f>
        <v>137</v>
      </c>
      <c r="AR34" s="191"/>
      <c r="AS34" s="189"/>
      <c r="AT34" s="189"/>
      <c r="AU34" s="191"/>
      <c r="AV34" s="189"/>
      <c r="AW34" s="189"/>
      <c r="AX34" s="191"/>
      <c r="AY34" s="189">
        <f>AY35+AY36+AY37+AY38</f>
        <v>71</v>
      </c>
      <c r="AZ34" s="189">
        <f>AZ35+AZ36+AZ37+AZ38</f>
        <v>71</v>
      </c>
      <c r="BA34" s="191"/>
      <c r="BB34" s="189">
        <f>BB35+BB36+BB37+BB38</f>
        <v>46</v>
      </c>
      <c r="BC34" s="189">
        <f>BC35+BC36+BC37+BC38</f>
        <v>46</v>
      </c>
      <c r="BD34" s="191"/>
      <c r="BE34" s="189">
        <f>BE35+BE36+BE37+BE38</f>
        <v>562</v>
      </c>
      <c r="BF34" s="189">
        <f>BF35+BF36+BF37+BF38</f>
        <v>562</v>
      </c>
      <c r="BG34" s="191"/>
      <c r="BH34" s="189">
        <f>BH35+BH36+BH37+BH38</f>
        <v>179</v>
      </c>
      <c r="BI34" s="189">
        <f>BI35+BI36+BI37+BI38</f>
        <v>179</v>
      </c>
      <c r="BJ34" s="191"/>
      <c r="BK34" s="189">
        <f>BK35+BK36+BK37+BK38</f>
        <v>120</v>
      </c>
      <c r="BL34" s="189">
        <f>BL35+BL36+BL37+BL38</f>
        <v>120</v>
      </c>
      <c r="BM34" s="191"/>
      <c r="BN34" s="189">
        <f>BN35+BN36+BN37+BN38</f>
        <v>30</v>
      </c>
      <c r="BO34" s="189">
        <f>BO35+BO36+BO37+BO38</f>
        <v>30</v>
      </c>
      <c r="BP34" s="191"/>
      <c r="BQ34" s="189">
        <f t="shared" si="66"/>
        <v>0</v>
      </c>
      <c r="BR34" s="189">
        <f t="shared" si="63"/>
        <v>0</v>
      </c>
      <c r="BS34" s="191"/>
      <c r="BT34" s="189">
        <f>BT35+BT36+BT37+BT38</f>
        <v>109</v>
      </c>
      <c r="BU34" s="189">
        <f>BU35+BU36+BU37+BU38</f>
        <v>109</v>
      </c>
      <c r="BV34" s="191"/>
      <c r="BW34" s="189">
        <f>BW35+BW36+BW37+BW38</f>
        <v>0</v>
      </c>
      <c r="BX34" s="189">
        <f>BX35+BX36+BX37+BX38</f>
        <v>0</v>
      </c>
      <c r="BY34" s="191"/>
      <c r="BZ34" s="189">
        <f>BZ35+BZ36+BZ37+BZ38</f>
        <v>0</v>
      </c>
      <c r="CA34" s="189">
        <f>CA35+CA36+CA37+CA38</f>
        <v>0</v>
      </c>
      <c r="CB34" s="191"/>
      <c r="CC34" s="189">
        <f>CC35+CC36+CC37+CC38</f>
        <v>72</v>
      </c>
      <c r="CD34" s="189">
        <f>CD35+CD36+CD37+CD38</f>
        <v>72</v>
      </c>
      <c r="CE34" s="191"/>
      <c r="CF34" s="189">
        <f>CF35+CF36+CF37+CF38</f>
        <v>110</v>
      </c>
      <c r="CG34" s="189">
        <f>CG35+CG36+CG37+CG38</f>
        <v>110</v>
      </c>
      <c r="CH34" s="191"/>
      <c r="CI34" s="189"/>
      <c r="CJ34" s="189"/>
      <c r="CK34" s="191"/>
      <c r="CL34" s="189"/>
      <c r="CM34" s="189"/>
      <c r="CN34" s="191"/>
      <c r="CO34" s="189">
        <f>CO35+CO36+CO37+CO38</f>
        <v>86</v>
      </c>
      <c r="CP34" s="189">
        <f>CP35+CP36+CP37+CP38</f>
        <v>86</v>
      </c>
      <c r="CQ34" s="191"/>
      <c r="CR34" s="189">
        <f>CR35+CR36+CR37+CR38</f>
        <v>60</v>
      </c>
      <c r="CS34" s="189">
        <f>CS35+CS36+CS37+CS38</f>
        <v>60</v>
      </c>
      <c r="CT34" s="191"/>
      <c r="CU34" s="189">
        <f>CU35+CU36+CU37+CU38</f>
        <v>574</v>
      </c>
      <c r="CV34" s="189">
        <f>CV35+CV36+CV37+CV38</f>
        <v>574</v>
      </c>
      <c r="CW34" s="191"/>
      <c r="CX34" s="189">
        <f>CX35+CX36+CX37+CX38</f>
        <v>176</v>
      </c>
      <c r="CY34" s="189">
        <f>CY35+CY36+CY37+CY38</f>
        <v>176</v>
      </c>
      <c r="CZ34" s="191"/>
      <c r="DA34" s="189"/>
      <c r="DB34" s="189"/>
      <c r="DC34" s="191"/>
      <c r="DD34" s="189">
        <f>DD35+DD36+DD37+DD38</f>
        <v>81</v>
      </c>
      <c r="DE34" s="189">
        <f>DE35+DE36+DE37+DE38</f>
        <v>81</v>
      </c>
      <c r="DF34" s="191"/>
      <c r="DG34" s="189">
        <f>DG35+DG36+DG37+DG38</f>
        <v>248</v>
      </c>
      <c r="DH34" s="189">
        <f>DH35+DH36+DH37+DH38</f>
        <v>248</v>
      </c>
      <c r="DI34" s="191"/>
      <c r="DJ34" s="189"/>
      <c r="DK34" s="189"/>
      <c r="DL34" s="191"/>
      <c r="DM34" s="189"/>
      <c r="DN34" s="189"/>
      <c r="DO34" s="191"/>
      <c r="DP34" s="189">
        <f>DP35+DP36+DP37+DP38</f>
        <v>141</v>
      </c>
      <c r="DQ34" s="189">
        <f>DQ35+DQ36+DQ37+DQ38</f>
        <v>141</v>
      </c>
      <c r="DR34" s="191"/>
      <c r="DS34" s="189">
        <f>DS35+DS36+DS37+DS38</f>
        <v>285</v>
      </c>
      <c r="DT34" s="189">
        <f>DT35+DT36+DT37+DT38</f>
        <v>285</v>
      </c>
      <c r="DU34" s="191"/>
      <c r="DV34" s="189">
        <f>DV35+DV36+DV37+DV38</f>
        <v>29</v>
      </c>
      <c r="DW34" s="189">
        <f>DW35+DW36+DW37+DW38</f>
        <v>29</v>
      </c>
      <c r="DX34" s="191"/>
      <c r="DY34" s="189"/>
      <c r="DZ34" s="189"/>
      <c r="EA34" s="191"/>
      <c r="EB34" s="189">
        <f>EB35+EB36+EB37+EB38</f>
        <v>30</v>
      </c>
      <c r="EC34" s="189">
        <f>EC35+EC36+EC37+EC38</f>
        <v>30</v>
      </c>
      <c r="ED34" s="191"/>
      <c r="EE34" s="189"/>
      <c r="EF34" s="189"/>
      <c r="EG34" s="191"/>
      <c r="EH34" s="189"/>
      <c r="EI34" s="189"/>
      <c r="EJ34" s="191"/>
      <c r="EK34" s="189"/>
      <c r="EL34" s="189"/>
      <c r="EM34" s="191"/>
      <c r="EN34" s="189"/>
      <c r="EO34" s="189"/>
      <c r="EP34" s="191"/>
      <c r="EQ34" s="189">
        <f>EQ35+EQ36+EQ37+EQ38</f>
        <v>16</v>
      </c>
      <c r="ER34" s="189">
        <f>ER35+ER36+ER37+ER38</f>
        <v>16</v>
      </c>
      <c r="ES34" s="191"/>
      <c r="ET34" s="189">
        <f>ET35+ET36+ET37+ET38</f>
        <v>35</v>
      </c>
      <c r="EU34" s="189">
        <f>EU35+EU36+EU37+EU38</f>
        <v>35</v>
      </c>
      <c r="EV34" s="191"/>
      <c r="EW34" s="189"/>
      <c r="EX34" s="189"/>
      <c r="EY34" s="191"/>
      <c r="EZ34" s="189">
        <f>EZ35+EZ36+EZ37+EZ38</f>
        <v>314</v>
      </c>
      <c r="FA34" s="189">
        <f>FA35+FA36+FA37+FA38</f>
        <v>314</v>
      </c>
      <c r="FB34" s="191"/>
      <c r="FC34" s="189">
        <f>FC35+FC36+FC37+FC38</f>
        <v>120</v>
      </c>
      <c r="FD34" s="189">
        <f>FD35+FD36+FD37+FD38</f>
        <v>120</v>
      </c>
      <c r="FE34" s="191"/>
      <c r="FF34" s="200">
        <f>FF35++FF36+FF37+FF38</f>
        <v>938</v>
      </c>
      <c r="FG34" s="200">
        <f>FG35+FG36+FG37+FG38</f>
        <v>938</v>
      </c>
      <c r="FH34" s="191"/>
      <c r="FI34" s="219">
        <f t="shared" si="64"/>
        <v>6362</v>
      </c>
      <c r="FJ34" s="219">
        <f t="shared" si="60"/>
        <v>6362</v>
      </c>
      <c r="FK34" s="191"/>
    </row>
    <row r="35" spans="1:167" ht="15.75" x14ac:dyDescent="0.25">
      <c r="A35" s="45" t="s">
        <v>77</v>
      </c>
      <c r="B35" s="46" t="s">
        <v>21</v>
      </c>
      <c r="C35" s="38"/>
      <c r="D35" s="38"/>
      <c r="E35" s="38"/>
      <c r="F35" s="38">
        <v>60</v>
      </c>
      <c r="G35" s="38">
        <v>60</v>
      </c>
      <c r="H35" s="38"/>
      <c r="I35" s="38"/>
      <c r="J35" s="38"/>
      <c r="K35" s="38"/>
      <c r="L35" s="38">
        <v>431</v>
      </c>
      <c r="M35" s="38">
        <v>431</v>
      </c>
      <c r="N35" s="38"/>
      <c r="O35" s="38">
        <v>200</v>
      </c>
      <c r="P35" s="38">
        <v>200</v>
      </c>
      <c r="Q35" s="38"/>
      <c r="R35" s="38">
        <v>240</v>
      </c>
      <c r="S35" s="38">
        <v>240</v>
      </c>
      <c r="T35" s="38"/>
      <c r="U35" s="38">
        <v>70</v>
      </c>
      <c r="V35" s="38">
        <v>70</v>
      </c>
      <c r="W35" s="38"/>
      <c r="X35" s="184">
        <v>50</v>
      </c>
      <c r="Y35" s="185">
        <v>50</v>
      </c>
      <c r="Z35" s="38"/>
      <c r="AA35" s="38"/>
      <c r="AB35" s="38"/>
      <c r="AC35" s="38"/>
      <c r="AD35" s="38">
        <v>40</v>
      </c>
      <c r="AE35" s="38">
        <v>40</v>
      </c>
      <c r="AF35" s="38"/>
      <c r="AG35" s="38"/>
      <c r="AH35" s="38"/>
      <c r="AI35" s="38"/>
      <c r="AJ35" s="38">
        <v>230</v>
      </c>
      <c r="AK35" s="38">
        <v>230</v>
      </c>
      <c r="AL35" s="38"/>
      <c r="AM35" s="38"/>
      <c r="AN35" s="38"/>
      <c r="AO35" s="38"/>
      <c r="AP35" s="38">
        <v>122</v>
      </c>
      <c r="AQ35" s="38">
        <v>122</v>
      </c>
      <c r="AR35" s="38"/>
      <c r="AS35" s="38"/>
      <c r="AT35" s="38"/>
      <c r="AU35" s="38"/>
      <c r="AV35" s="38"/>
      <c r="AW35" s="38"/>
      <c r="AX35" s="38"/>
      <c r="AY35" s="38">
        <v>71</v>
      </c>
      <c r="AZ35" s="38">
        <v>71</v>
      </c>
      <c r="BA35" s="38"/>
      <c r="BB35" s="38">
        <v>46</v>
      </c>
      <c r="BC35" s="38">
        <v>46</v>
      </c>
      <c r="BD35" s="38"/>
      <c r="BE35" s="38">
        <v>279</v>
      </c>
      <c r="BF35" s="38">
        <v>279</v>
      </c>
      <c r="BG35" s="38"/>
      <c r="BH35" s="38">
        <v>111</v>
      </c>
      <c r="BI35" s="38">
        <v>111</v>
      </c>
      <c r="BJ35" s="38"/>
      <c r="BK35" s="38">
        <v>86</v>
      </c>
      <c r="BL35" s="38">
        <v>86</v>
      </c>
      <c r="BM35" s="38"/>
      <c r="BN35" s="38">
        <v>30</v>
      </c>
      <c r="BO35" s="38">
        <v>30</v>
      </c>
      <c r="BP35" s="38"/>
      <c r="BQ35" s="170"/>
      <c r="BR35" s="170"/>
      <c r="BS35" s="38"/>
      <c r="BT35" s="38">
        <v>89</v>
      </c>
      <c r="BU35" s="38">
        <v>89</v>
      </c>
      <c r="BV35" s="38"/>
      <c r="BW35" s="38"/>
      <c r="BX35" s="38"/>
      <c r="BY35" s="38"/>
      <c r="BZ35" s="38"/>
      <c r="CA35" s="38"/>
      <c r="CB35" s="38"/>
      <c r="CC35" s="38">
        <v>72</v>
      </c>
      <c r="CD35" s="38">
        <v>72</v>
      </c>
      <c r="CE35" s="38"/>
      <c r="CF35" s="38">
        <v>110</v>
      </c>
      <c r="CG35" s="38">
        <v>110</v>
      </c>
      <c r="CH35" s="38"/>
      <c r="CI35" s="38"/>
      <c r="CJ35" s="38"/>
      <c r="CK35" s="38"/>
      <c r="CL35" s="38"/>
      <c r="CM35" s="38"/>
      <c r="CN35" s="38"/>
      <c r="CO35" s="38">
        <v>86</v>
      </c>
      <c r="CP35" s="38">
        <v>86</v>
      </c>
      <c r="CQ35" s="38"/>
      <c r="CR35" s="38">
        <v>44</v>
      </c>
      <c r="CS35" s="38">
        <v>44</v>
      </c>
      <c r="CT35" s="38"/>
      <c r="CU35" s="38">
        <v>333</v>
      </c>
      <c r="CV35" s="38">
        <v>333</v>
      </c>
      <c r="CW35" s="38"/>
      <c r="CX35" s="38">
        <v>110</v>
      </c>
      <c r="CY35" s="38">
        <v>110</v>
      </c>
      <c r="CZ35" s="38"/>
      <c r="DA35" s="38"/>
      <c r="DB35" s="38"/>
      <c r="DC35" s="38"/>
      <c r="DD35" s="38">
        <v>45</v>
      </c>
      <c r="DE35" s="38">
        <v>45</v>
      </c>
      <c r="DF35" s="38"/>
      <c r="DG35" s="38">
        <v>153</v>
      </c>
      <c r="DH35" s="38">
        <v>153</v>
      </c>
      <c r="DI35" s="38"/>
      <c r="DJ35" s="38"/>
      <c r="DK35" s="38"/>
      <c r="DL35" s="38"/>
      <c r="DM35" s="38"/>
      <c r="DN35" s="38"/>
      <c r="DO35" s="38"/>
      <c r="DP35" s="38">
        <v>114</v>
      </c>
      <c r="DQ35" s="38">
        <v>114</v>
      </c>
      <c r="DR35" s="38"/>
      <c r="DS35" s="38">
        <v>249</v>
      </c>
      <c r="DT35" s="38">
        <v>249</v>
      </c>
      <c r="DU35" s="38"/>
      <c r="DV35" s="38">
        <v>20</v>
      </c>
      <c r="DW35" s="38">
        <v>20</v>
      </c>
      <c r="DX35" s="38"/>
      <c r="DY35" s="38"/>
      <c r="DZ35" s="38"/>
      <c r="EA35" s="38"/>
      <c r="EB35" s="38">
        <v>30</v>
      </c>
      <c r="EC35" s="38">
        <v>30</v>
      </c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>
        <v>16</v>
      </c>
      <c r="ER35" s="38">
        <v>16</v>
      </c>
      <c r="ES35" s="38"/>
      <c r="ET35" s="38">
        <v>20</v>
      </c>
      <c r="EU35" s="38">
        <v>20</v>
      </c>
      <c r="EV35" s="38"/>
      <c r="EW35" s="38"/>
      <c r="EX35" s="38"/>
      <c r="EY35" s="38"/>
      <c r="EZ35" s="38">
        <v>273</v>
      </c>
      <c r="FA35" s="38">
        <v>273</v>
      </c>
      <c r="FB35" s="38"/>
      <c r="FC35" s="38">
        <v>120</v>
      </c>
      <c r="FD35" s="38">
        <v>120</v>
      </c>
      <c r="FE35" s="38"/>
      <c r="FF35" s="38">
        <v>569</v>
      </c>
      <c r="FG35" s="38">
        <v>569</v>
      </c>
      <c r="FH35" s="38"/>
      <c r="FI35" s="221">
        <f t="shared" si="64"/>
        <v>4519</v>
      </c>
      <c r="FJ35" s="221">
        <f t="shared" si="60"/>
        <v>4519</v>
      </c>
      <c r="FK35" s="38"/>
    </row>
    <row r="36" spans="1:167" ht="15.75" x14ac:dyDescent="0.25">
      <c r="A36" s="45" t="s">
        <v>78</v>
      </c>
      <c r="B36" s="46" t="s">
        <v>21</v>
      </c>
      <c r="C36" s="38"/>
      <c r="D36" s="38"/>
      <c r="E36" s="38"/>
      <c r="F36" s="38"/>
      <c r="G36" s="38"/>
      <c r="H36" s="38"/>
      <c r="I36" s="38"/>
      <c r="J36" s="38"/>
      <c r="K36" s="38"/>
      <c r="L36" s="38">
        <v>137</v>
      </c>
      <c r="M36" s="38">
        <v>137</v>
      </c>
      <c r="N36" s="38"/>
      <c r="O36" s="38">
        <v>64</v>
      </c>
      <c r="P36" s="38">
        <v>64</v>
      </c>
      <c r="Q36" s="38"/>
      <c r="R36" s="38">
        <v>100</v>
      </c>
      <c r="S36" s="38">
        <v>100</v>
      </c>
      <c r="T36" s="38"/>
      <c r="U36" s="38">
        <v>20</v>
      </c>
      <c r="V36" s="38">
        <v>20</v>
      </c>
      <c r="W36" s="38"/>
      <c r="X36" s="184">
        <v>12</v>
      </c>
      <c r="Y36" s="185">
        <v>12</v>
      </c>
      <c r="Z36" s="38"/>
      <c r="AA36" s="38"/>
      <c r="AB36" s="38"/>
      <c r="AC36" s="38"/>
      <c r="AD36" s="38">
        <v>80</v>
      </c>
      <c r="AE36" s="38">
        <v>80</v>
      </c>
      <c r="AF36" s="38"/>
      <c r="AG36" s="38"/>
      <c r="AH36" s="38"/>
      <c r="AI36" s="38"/>
      <c r="AJ36" s="38">
        <v>34</v>
      </c>
      <c r="AK36" s="38">
        <v>34</v>
      </c>
      <c r="AL36" s="38"/>
      <c r="AM36" s="38"/>
      <c r="AN36" s="38"/>
      <c r="AO36" s="38"/>
      <c r="AP36" s="38">
        <v>15</v>
      </c>
      <c r="AQ36" s="38">
        <v>15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>
        <v>283</v>
      </c>
      <c r="BF36" s="38">
        <v>283</v>
      </c>
      <c r="BG36" s="38"/>
      <c r="BH36" s="38">
        <v>60</v>
      </c>
      <c r="BI36" s="38">
        <v>60</v>
      </c>
      <c r="BJ36" s="38"/>
      <c r="BK36" s="38">
        <v>34</v>
      </c>
      <c r="BL36" s="38">
        <v>34</v>
      </c>
      <c r="BM36" s="38"/>
      <c r="BN36" s="38"/>
      <c r="BO36" s="38"/>
      <c r="BP36" s="38"/>
      <c r="BQ36" s="170"/>
      <c r="BR36" s="170"/>
      <c r="BS36" s="38"/>
      <c r="BT36" s="38">
        <v>20</v>
      </c>
      <c r="BU36" s="38">
        <v>20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>
        <v>16</v>
      </c>
      <c r="CS36" s="38">
        <v>16</v>
      </c>
      <c r="CT36" s="38"/>
      <c r="CU36" s="38">
        <v>241</v>
      </c>
      <c r="CV36" s="38">
        <v>241</v>
      </c>
      <c r="CW36" s="38"/>
      <c r="CX36" s="38">
        <v>66</v>
      </c>
      <c r="CY36" s="38">
        <v>66</v>
      </c>
      <c r="CZ36" s="38"/>
      <c r="DA36" s="38"/>
      <c r="DB36" s="38"/>
      <c r="DC36" s="38"/>
      <c r="DD36" s="38">
        <v>36</v>
      </c>
      <c r="DE36" s="38">
        <v>36</v>
      </c>
      <c r="DF36" s="38"/>
      <c r="DG36" s="38">
        <v>95</v>
      </c>
      <c r="DH36" s="38">
        <v>95</v>
      </c>
      <c r="DI36" s="38"/>
      <c r="DJ36" s="38"/>
      <c r="DK36" s="38"/>
      <c r="DL36" s="38"/>
      <c r="DM36" s="38"/>
      <c r="DN36" s="38"/>
      <c r="DO36" s="38"/>
      <c r="DP36" s="38">
        <v>27</v>
      </c>
      <c r="DQ36" s="38">
        <v>27</v>
      </c>
      <c r="DR36" s="38"/>
      <c r="DS36" s="38">
        <v>36</v>
      </c>
      <c r="DT36" s="38">
        <v>36</v>
      </c>
      <c r="DU36" s="38"/>
      <c r="DV36" s="38">
        <v>9</v>
      </c>
      <c r="DW36" s="38">
        <v>9</v>
      </c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>
        <v>15</v>
      </c>
      <c r="EU36" s="38">
        <v>15</v>
      </c>
      <c r="EV36" s="38"/>
      <c r="EW36" s="38"/>
      <c r="EX36" s="38"/>
      <c r="EY36" s="38"/>
      <c r="EZ36" s="38">
        <v>41</v>
      </c>
      <c r="FA36" s="38">
        <v>41</v>
      </c>
      <c r="FB36" s="38"/>
      <c r="FC36" s="38"/>
      <c r="FD36" s="38"/>
      <c r="FE36" s="38"/>
      <c r="FF36" s="38">
        <v>369</v>
      </c>
      <c r="FG36" s="38">
        <v>369</v>
      </c>
      <c r="FH36" s="38"/>
      <c r="FI36" s="221">
        <f t="shared" si="64"/>
        <v>1810</v>
      </c>
      <c r="FJ36" s="221">
        <f t="shared" si="60"/>
        <v>1810</v>
      </c>
      <c r="FK36" s="38"/>
    </row>
    <row r="37" spans="1:167" ht="15.75" x14ac:dyDescent="0.25">
      <c r="A37" s="45" t="s">
        <v>85</v>
      </c>
      <c r="B37" s="46" t="s">
        <v>21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v>10</v>
      </c>
      <c r="M37" s="38">
        <v>10</v>
      </c>
      <c r="N37" s="38"/>
      <c r="O37" s="38"/>
      <c r="P37" s="38"/>
      <c r="Q37" s="38"/>
      <c r="R37" s="38">
        <v>10</v>
      </c>
      <c r="S37" s="38">
        <v>10</v>
      </c>
      <c r="T37" s="38"/>
      <c r="U37" s="38"/>
      <c r="V37" s="38"/>
      <c r="W37" s="38"/>
      <c r="X37" s="171"/>
      <c r="Y37" s="170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>
        <v>8</v>
      </c>
      <c r="BI37" s="38">
        <v>8</v>
      </c>
      <c r="BJ37" s="38"/>
      <c r="BK37" s="38"/>
      <c r="BL37" s="38"/>
      <c r="BM37" s="38"/>
      <c r="BN37" s="38"/>
      <c r="BO37" s="38"/>
      <c r="BP37" s="38"/>
      <c r="BQ37" s="170"/>
      <c r="BR37" s="170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221">
        <f t="shared" si="64"/>
        <v>28</v>
      </c>
      <c r="FJ37" s="221">
        <f t="shared" si="60"/>
        <v>28</v>
      </c>
      <c r="FK37" s="38"/>
    </row>
    <row r="38" spans="1:167" ht="15.75" x14ac:dyDescent="0.25">
      <c r="A38" s="45" t="s">
        <v>100</v>
      </c>
      <c r="B38" s="46" t="s">
        <v>21</v>
      </c>
      <c r="C38" s="38"/>
      <c r="D38" s="38"/>
      <c r="E38" s="38"/>
      <c r="F38" s="38"/>
      <c r="G38" s="38"/>
      <c r="H38" s="38"/>
      <c r="I38" s="38"/>
      <c r="J38" s="38"/>
      <c r="K38" s="38"/>
      <c r="L38" s="38">
        <v>5</v>
      </c>
      <c r="M38" s="38">
        <v>5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171"/>
      <c r="Y38" s="170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170"/>
      <c r="BR38" s="170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221">
        <f t="shared" si="64"/>
        <v>5</v>
      </c>
      <c r="FJ38" s="221">
        <f t="shared" si="60"/>
        <v>5</v>
      </c>
      <c r="FK38" s="38"/>
    </row>
    <row r="39" spans="1:167" s="192" customFormat="1" ht="17.25" customHeight="1" x14ac:dyDescent="0.25">
      <c r="A39" s="193" t="s">
        <v>81</v>
      </c>
      <c r="B39" s="187" t="s">
        <v>21</v>
      </c>
      <c r="C39" s="189">
        <f>C40+C41+C42+C43</f>
        <v>496</v>
      </c>
      <c r="D39" s="189">
        <f>D40+D41+D42+D43</f>
        <v>496</v>
      </c>
      <c r="E39" s="190"/>
      <c r="F39" s="188">
        <f>F40+F41+F42+F43</f>
        <v>0</v>
      </c>
      <c r="G39" s="189">
        <f>G40+G41+G42+G43</f>
        <v>0</v>
      </c>
      <c r="H39" s="194"/>
      <c r="I39" s="189">
        <f>I40+I41+I42+I43</f>
        <v>0</v>
      </c>
      <c r="J39" s="189">
        <f>J40+J41+J42+J43</f>
        <v>0</v>
      </c>
      <c r="K39" s="191"/>
      <c r="L39" s="188">
        <f>L40+L41+L42+L43</f>
        <v>0</v>
      </c>
      <c r="M39" s="189">
        <f>M40+M41+M42+M43</f>
        <v>0</v>
      </c>
      <c r="N39" s="191"/>
      <c r="O39" s="188">
        <f>O40+O41+O42+O43</f>
        <v>20</v>
      </c>
      <c r="P39" s="189">
        <f>P40+P41+P42+P43</f>
        <v>20</v>
      </c>
      <c r="Q39" s="191"/>
      <c r="R39" s="188">
        <f>R40+R41+R42+R43</f>
        <v>27</v>
      </c>
      <c r="S39" s="189">
        <f>S40+S41+S42+S43</f>
        <v>27</v>
      </c>
      <c r="T39" s="188"/>
      <c r="U39" s="188">
        <f>U40+U41+U42+U43</f>
        <v>70</v>
      </c>
      <c r="V39" s="189">
        <f>V40+V41+V42+V43</f>
        <v>70</v>
      </c>
      <c r="W39" s="191"/>
      <c r="X39" s="188">
        <f t="shared" si="61"/>
        <v>319</v>
      </c>
      <c r="Y39" s="189">
        <f t="shared" si="65"/>
        <v>319</v>
      </c>
      <c r="Z39" s="191"/>
      <c r="AA39" s="189"/>
      <c r="AB39" s="189"/>
      <c r="AC39" s="191"/>
      <c r="AD39" s="189">
        <f>AD40+AD41+AD42+AD43</f>
        <v>0</v>
      </c>
      <c r="AE39" s="189">
        <f>AE40+AE41+AE42+AE43</f>
        <v>0</v>
      </c>
      <c r="AF39" s="191"/>
      <c r="AG39" s="189">
        <f>AG40+AG41+AG42+AG43</f>
        <v>45</v>
      </c>
      <c r="AH39" s="189">
        <f>AH40+AH41+AH42+AH43</f>
        <v>45</v>
      </c>
      <c r="AI39" s="191"/>
      <c r="AJ39" s="189">
        <f>AJ40+AJ41+AJ42+AJ43</f>
        <v>143</v>
      </c>
      <c r="AK39" s="189">
        <f>AK40+AK41+AK42+AK43</f>
        <v>143</v>
      </c>
      <c r="AL39" s="191"/>
      <c r="AM39" s="189">
        <f>AM40+AM41+AM42+AM43</f>
        <v>227</v>
      </c>
      <c r="AN39" s="189">
        <f>AN40+AN41+AN42+AN43</f>
        <v>227</v>
      </c>
      <c r="AO39" s="191"/>
      <c r="AP39" s="189">
        <f>AP40+AP41+AP42+AP43</f>
        <v>28</v>
      </c>
      <c r="AQ39" s="189">
        <f>AQ40+AQ41+AQ42+AQ43</f>
        <v>28</v>
      </c>
      <c r="AR39" s="191"/>
      <c r="AS39" s="189">
        <f>AS40+AS41+AS42+AS43</f>
        <v>334</v>
      </c>
      <c r="AT39" s="189">
        <f>AT40+AT41+AT42+AT43</f>
        <v>334</v>
      </c>
      <c r="AU39" s="191"/>
      <c r="AV39" s="189"/>
      <c r="AW39" s="189"/>
      <c r="AX39" s="191"/>
      <c r="AY39" s="189"/>
      <c r="AZ39" s="189"/>
      <c r="BA39" s="191"/>
      <c r="BB39" s="189"/>
      <c r="BC39" s="189"/>
      <c r="BD39" s="191"/>
      <c r="BE39" s="189">
        <f>BE40+BE41+BE43</f>
        <v>50</v>
      </c>
      <c r="BF39" s="189">
        <f t="shared" ref="BF39" si="67">BF40+BF41+BF42+BF43</f>
        <v>50</v>
      </c>
      <c r="BG39" s="191"/>
      <c r="BH39" s="189">
        <f>BH40+BH41+BH42+BH43</f>
        <v>0</v>
      </c>
      <c r="BI39" s="189">
        <f>BI40+BI41+BI42+BI43</f>
        <v>0</v>
      </c>
      <c r="BJ39" s="191"/>
      <c r="BK39" s="189"/>
      <c r="BL39" s="189"/>
      <c r="BM39" s="191"/>
      <c r="BN39" s="189">
        <f>BN40+BN41+BN42+BN43</f>
        <v>30</v>
      </c>
      <c r="BO39" s="189">
        <f>BO40+BO41+BO42+BO43</f>
        <v>30</v>
      </c>
      <c r="BP39" s="191"/>
      <c r="BQ39" s="189">
        <f t="shared" si="66"/>
        <v>0</v>
      </c>
      <c r="BR39" s="189">
        <f t="shared" si="63"/>
        <v>0</v>
      </c>
      <c r="BS39" s="191"/>
      <c r="BT39" s="189">
        <f>BT40+BT41+BT42+BT43</f>
        <v>162</v>
      </c>
      <c r="BU39" s="189">
        <f>BU40+BU41+BU42+BU43</f>
        <v>162</v>
      </c>
      <c r="BV39" s="191"/>
      <c r="BW39" s="189">
        <f>BW40+BW41+BW42+BW43</f>
        <v>0</v>
      </c>
      <c r="BX39" s="189">
        <f>BX40+BX41+BX42+BX43</f>
        <v>0</v>
      </c>
      <c r="BY39" s="191"/>
      <c r="BZ39" s="189"/>
      <c r="CA39" s="189"/>
      <c r="CB39" s="191"/>
      <c r="CC39" s="189">
        <f>CC40+CC41+CC42+CC43</f>
        <v>0</v>
      </c>
      <c r="CD39" s="189">
        <f>CD40+CD41+CD42+CD43</f>
        <v>0</v>
      </c>
      <c r="CE39" s="191"/>
      <c r="CF39" s="189"/>
      <c r="CG39" s="189"/>
      <c r="CH39" s="191"/>
      <c r="CI39" s="189"/>
      <c r="CJ39" s="189"/>
      <c r="CK39" s="191"/>
      <c r="CL39" s="189"/>
      <c r="CM39" s="189"/>
      <c r="CN39" s="191"/>
      <c r="CO39" s="189"/>
      <c r="CP39" s="189"/>
      <c r="CQ39" s="191"/>
      <c r="CR39" s="189"/>
      <c r="CS39" s="189"/>
      <c r="CT39" s="191"/>
      <c r="CU39" s="189"/>
      <c r="CV39" s="189"/>
      <c r="CW39" s="191"/>
      <c r="CX39" s="189"/>
      <c r="CY39" s="189"/>
      <c r="CZ39" s="191"/>
      <c r="DA39" s="189">
        <f>DA40+DA41+DA42+DA43</f>
        <v>748</v>
      </c>
      <c r="DB39" s="189">
        <f>DB40+DB41+DB42+DB43</f>
        <v>748</v>
      </c>
      <c r="DC39" s="191"/>
      <c r="DD39" s="189"/>
      <c r="DE39" s="189"/>
      <c r="DF39" s="191"/>
      <c r="DG39" s="189">
        <f>DG40++DG41+DG42+DG43</f>
        <v>50</v>
      </c>
      <c r="DH39" s="189">
        <f>DH40+DH41+DH42+DH43</f>
        <v>50</v>
      </c>
      <c r="DI39" s="191"/>
      <c r="DJ39" s="189"/>
      <c r="DK39" s="189"/>
      <c r="DL39" s="191"/>
      <c r="DM39" s="189">
        <f>DM40+DM41+DM42+DM43</f>
        <v>80</v>
      </c>
      <c r="DN39" s="189">
        <f>DN40+DN41+DN41+DN42+DN43</f>
        <v>80</v>
      </c>
      <c r="DO39" s="191"/>
      <c r="DP39" s="189">
        <f>DP40+DP41+DP42+DP43</f>
        <v>91</v>
      </c>
      <c r="DQ39" s="189">
        <f>DQ40+DQ41+DQ42+DQ43</f>
        <v>91</v>
      </c>
      <c r="DR39" s="191"/>
      <c r="DS39" s="189">
        <f>DS40+DS41+DS42+DS43</f>
        <v>33</v>
      </c>
      <c r="DT39" s="189">
        <f>DT40+DT41+DT42+DT43</f>
        <v>33</v>
      </c>
      <c r="DU39" s="191"/>
      <c r="DV39" s="189">
        <f>DV40+DV41+DV42+DV43</f>
        <v>217</v>
      </c>
      <c r="DW39" s="189">
        <f>DW40+DW41+DW42+DW43</f>
        <v>217</v>
      </c>
      <c r="DX39" s="191"/>
      <c r="DY39" s="189"/>
      <c r="DZ39" s="189"/>
      <c r="EA39" s="191"/>
      <c r="EB39" s="189">
        <f>EB40+EB41+EB42+EB43</f>
        <v>226</v>
      </c>
      <c r="EC39" s="189">
        <f>EC40+EC41+EC42+EC43</f>
        <v>226</v>
      </c>
      <c r="ED39" s="191"/>
      <c r="EE39" s="189"/>
      <c r="EF39" s="189"/>
      <c r="EG39" s="191"/>
      <c r="EH39" s="189">
        <f>EH40+EH41+EH42+EH43</f>
        <v>947</v>
      </c>
      <c r="EI39" s="189">
        <f>EI40+EI41+EI42+EI43</f>
        <v>947</v>
      </c>
      <c r="EJ39" s="191"/>
      <c r="EK39" s="189"/>
      <c r="EL39" s="189"/>
      <c r="EM39" s="191"/>
      <c r="EN39" s="189"/>
      <c r="EO39" s="189"/>
      <c r="EP39" s="191"/>
      <c r="EQ39" s="189">
        <f>EQ40+EQ41+EQ42+EQ43</f>
        <v>74</v>
      </c>
      <c r="ER39" s="189">
        <f>ER40+ER41+ER42+ER43</f>
        <v>74</v>
      </c>
      <c r="ES39" s="191"/>
      <c r="ET39" s="189"/>
      <c r="EU39" s="189"/>
      <c r="EV39" s="191"/>
      <c r="EW39" s="189"/>
      <c r="EX39" s="189"/>
      <c r="EY39" s="191"/>
      <c r="EZ39" s="189">
        <f>EZ40+EZ41+EZ42+EZ43</f>
        <v>20</v>
      </c>
      <c r="FA39" s="189">
        <f>FA40+FA41+FA42+FA43</f>
        <v>20</v>
      </c>
      <c r="FB39" s="191"/>
      <c r="FC39" s="189">
        <f>FC40+FC41+FC43</f>
        <v>90</v>
      </c>
      <c r="FD39" s="189">
        <f>FD40+FD41+FD42+FD43</f>
        <v>90</v>
      </c>
      <c r="FE39" s="191"/>
      <c r="FF39" s="200">
        <f>FF40++FF41+FF42+FF43</f>
        <v>1869</v>
      </c>
      <c r="FG39" s="200">
        <f>FG40+FG41+FG42+FG43</f>
        <v>1869</v>
      </c>
      <c r="FH39" s="191"/>
      <c r="FI39" s="219">
        <f t="shared" si="64"/>
        <v>6396</v>
      </c>
      <c r="FJ39" s="219">
        <f t="shared" si="60"/>
        <v>6396</v>
      </c>
      <c r="FK39" s="191"/>
    </row>
    <row r="40" spans="1:167" ht="15.75" x14ac:dyDescent="0.25">
      <c r="A40" s="45" t="s">
        <v>77</v>
      </c>
      <c r="B40" s="46" t="s">
        <v>21</v>
      </c>
      <c r="C40" s="38">
        <v>300</v>
      </c>
      <c r="D40" s="38">
        <v>300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>
        <v>20</v>
      </c>
      <c r="P40" s="38">
        <v>20</v>
      </c>
      <c r="Q40" s="38"/>
      <c r="R40" s="38">
        <v>27</v>
      </c>
      <c r="S40" s="38">
        <v>27</v>
      </c>
      <c r="T40" s="38"/>
      <c r="U40" s="38">
        <v>50</v>
      </c>
      <c r="V40" s="38">
        <v>50</v>
      </c>
      <c r="W40" s="38"/>
      <c r="X40" s="184">
        <v>250</v>
      </c>
      <c r="Y40" s="185">
        <v>250</v>
      </c>
      <c r="Z40" s="38"/>
      <c r="AA40" s="38"/>
      <c r="AB40" s="38"/>
      <c r="AC40" s="38"/>
      <c r="AD40" s="38"/>
      <c r="AE40" s="38"/>
      <c r="AF40" s="38"/>
      <c r="AG40" s="38">
        <v>25</v>
      </c>
      <c r="AH40" s="38">
        <v>25</v>
      </c>
      <c r="AI40" s="38"/>
      <c r="AJ40" s="38">
        <v>116</v>
      </c>
      <c r="AK40" s="38">
        <v>116</v>
      </c>
      <c r="AL40" s="38"/>
      <c r="AM40" s="38">
        <v>110</v>
      </c>
      <c r="AN40" s="38">
        <v>110</v>
      </c>
      <c r="AO40" s="38"/>
      <c r="AP40" s="38">
        <v>28</v>
      </c>
      <c r="AQ40" s="38">
        <v>28</v>
      </c>
      <c r="AR40" s="38"/>
      <c r="AS40" s="38">
        <v>170</v>
      </c>
      <c r="AT40" s="38">
        <v>170</v>
      </c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>
        <v>15</v>
      </c>
      <c r="BO40" s="38">
        <v>15</v>
      </c>
      <c r="BP40" s="38"/>
      <c r="BQ40" s="170"/>
      <c r="BR40" s="170"/>
      <c r="BS40" s="38"/>
      <c r="BT40" s="38">
        <v>156</v>
      </c>
      <c r="BU40" s="38">
        <v>156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>
        <v>532</v>
      </c>
      <c r="DB40" s="38">
        <v>532</v>
      </c>
      <c r="DC40" s="38"/>
      <c r="DD40" s="38"/>
      <c r="DE40" s="38"/>
      <c r="DF40" s="38"/>
      <c r="DG40" s="38">
        <v>50</v>
      </c>
      <c r="DH40" s="38">
        <v>50</v>
      </c>
      <c r="DI40" s="38"/>
      <c r="DJ40" s="38"/>
      <c r="DK40" s="38"/>
      <c r="DL40" s="38"/>
      <c r="DM40" s="38">
        <v>80</v>
      </c>
      <c r="DN40" s="38">
        <v>80</v>
      </c>
      <c r="DO40" s="38"/>
      <c r="DP40" s="38">
        <v>78</v>
      </c>
      <c r="DQ40" s="38">
        <v>78</v>
      </c>
      <c r="DR40" s="38"/>
      <c r="DS40" s="38">
        <v>33</v>
      </c>
      <c r="DT40" s="38">
        <v>33</v>
      </c>
      <c r="DU40" s="38"/>
      <c r="DV40" s="38">
        <v>120</v>
      </c>
      <c r="DW40" s="38">
        <v>120</v>
      </c>
      <c r="DX40" s="38"/>
      <c r="DY40" s="38"/>
      <c r="DZ40" s="38"/>
      <c r="EA40" s="38"/>
      <c r="EB40" s="38">
        <v>123</v>
      </c>
      <c r="EC40" s="38">
        <v>123</v>
      </c>
      <c r="ED40" s="38"/>
      <c r="EE40" s="38"/>
      <c r="EF40" s="38"/>
      <c r="EG40" s="38"/>
      <c r="EH40" s="38">
        <v>634</v>
      </c>
      <c r="EI40" s="38">
        <v>634</v>
      </c>
      <c r="EJ40" s="38"/>
      <c r="EK40" s="38"/>
      <c r="EL40" s="38"/>
      <c r="EM40" s="38"/>
      <c r="EN40" s="38"/>
      <c r="EO40" s="38"/>
      <c r="EP40" s="38"/>
      <c r="EQ40" s="38">
        <v>35</v>
      </c>
      <c r="ER40" s="38">
        <v>35</v>
      </c>
      <c r="ES40" s="38"/>
      <c r="ET40" s="38"/>
      <c r="EU40" s="38"/>
      <c r="EV40" s="38"/>
      <c r="EW40" s="38"/>
      <c r="EX40" s="38"/>
      <c r="EY40" s="38"/>
      <c r="EZ40" s="38">
        <v>20</v>
      </c>
      <c r="FA40" s="38">
        <v>20</v>
      </c>
      <c r="FB40" s="38"/>
      <c r="FC40" s="38">
        <v>90</v>
      </c>
      <c r="FD40" s="38">
        <v>90</v>
      </c>
      <c r="FE40" s="38"/>
      <c r="FF40" s="38">
        <v>1147</v>
      </c>
      <c r="FG40" s="38">
        <v>1147</v>
      </c>
      <c r="FH40" s="38"/>
      <c r="FI40" s="221">
        <f t="shared" si="64"/>
        <v>4209</v>
      </c>
      <c r="FJ40" s="221">
        <f t="shared" si="60"/>
        <v>4209</v>
      </c>
      <c r="FK40" s="38"/>
    </row>
    <row r="41" spans="1:167" ht="15.75" x14ac:dyDescent="0.25">
      <c r="A41" s="45" t="s">
        <v>78</v>
      </c>
      <c r="B41" s="46" t="s">
        <v>21</v>
      </c>
      <c r="C41" s="38">
        <v>166</v>
      </c>
      <c r="D41" s="38">
        <v>166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>
        <v>20</v>
      </c>
      <c r="V41" s="38">
        <v>20</v>
      </c>
      <c r="W41" s="38"/>
      <c r="X41" s="184">
        <v>60</v>
      </c>
      <c r="Y41" s="185">
        <v>60</v>
      </c>
      <c r="Z41" s="38"/>
      <c r="AA41" s="38"/>
      <c r="AB41" s="38"/>
      <c r="AC41" s="38"/>
      <c r="AD41" s="38"/>
      <c r="AE41" s="38"/>
      <c r="AF41" s="38"/>
      <c r="AG41" s="38">
        <v>20</v>
      </c>
      <c r="AH41" s="38">
        <v>20</v>
      </c>
      <c r="AI41" s="38"/>
      <c r="AJ41" s="38">
        <v>27</v>
      </c>
      <c r="AK41" s="38">
        <v>27</v>
      </c>
      <c r="AL41" s="38"/>
      <c r="AM41" s="38">
        <v>117</v>
      </c>
      <c r="AN41" s="38">
        <v>117</v>
      </c>
      <c r="AO41" s="38"/>
      <c r="AP41" s="38"/>
      <c r="AQ41" s="38"/>
      <c r="AR41" s="38"/>
      <c r="AS41" s="38">
        <v>154</v>
      </c>
      <c r="AT41" s="38">
        <v>154</v>
      </c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>
        <v>50</v>
      </c>
      <c r="BF41" s="38">
        <v>50</v>
      </c>
      <c r="BG41" s="38"/>
      <c r="BH41" s="38"/>
      <c r="BI41" s="38"/>
      <c r="BJ41" s="38"/>
      <c r="BK41" s="38"/>
      <c r="BL41" s="38"/>
      <c r="BM41" s="38"/>
      <c r="BN41" s="38">
        <v>15</v>
      </c>
      <c r="BO41" s="38">
        <v>15</v>
      </c>
      <c r="BP41" s="38"/>
      <c r="BQ41" s="170"/>
      <c r="BR41" s="170"/>
      <c r="BS41" s="38"/>
      <c r="BT41" s="38">
        <v>6</v>
      </c>
      <c r="BU41" s="38">
        <v>6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>
        <v>154</v>
      </c>
      <c r="DB41" s="38">
        <v>154</v>
      </c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>
        <v>13</v>
      </c>
      <c r="DQ41" s="38">
        <v>13</v>
      </c>
      <c r="DR41" s="38"/>
      <c r="DS41" s="38"/>
      <c r="DT41" s="38"/>
      <c r="DU41" s="38"/>
      <c r="DV41" s="38">
        <v>87</v>
      </c>
      <c r="DW41" s="38">
        <v>87</v>
      </c>
      <c r="DX41" s="38"/>
      <c r="DY41" s="38"/>
      <c r="DZ41" s="38"/>
      <c r="EA41" s="38"/>
      <c r="EB41" s="38">
        <v>103</v>
      </c>
      <c r="EC41" s="38">
        <v>103</v>
      </c>
      <c r="ED41" s="38"/>
      <c r="EE41" s="38"/>
      <c r="EF41" s="38"/>
      <c r="EG41" s="38"/>
      <c r="EH41" s="38">
        <v>307</v>
      </c>
      <c r="EI41" s="38">
        <v>307</v>
      </c>
      <c r="EJ41" s="38"/>
      <c r="EK41" s="38"/>
      <c r="EL41" s="38"/>
      <c r="EM41" s="38"/>
      <c r="EN41" s="38"/>
      <c r="EO41" s="38"/>
      <c r="EP41" s="38"/>
      <c r="EQ41" s="38">
        <v>39</v>
      </c>
      <c r="ER41" s="38">
        <v>39</v>
      </c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>
        <v>722</v>
      </c>
      <c r="FG41" s="38">
        <v>722</v>
      </c>
      <c r="FH41" s="38"/>
      <c r="FI41" s="221">
        <f t="shared" si="64"/>
        <v>2060</v>
      </c>
      <c r="FJ41" s="221">
        <f t="shared" si="60"/>
        <v>2060</v>
      </c>
      <c r="FK41" s="38"/>
    </row>
    <row r="42" spans="1:167" ht="15.75" x14ac:dyDescent="0.25">
      <c r="A42" s="45" t="s">
        <v>85</v>
      </c>
      <c r="B42" s="46" t="s">
        <v>21</v>
      </c>
      <c r="C42" s="38">
        <v>26</v>
      </c>
      <c r="D42" s="38">
        <v>26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84">
        <v>9</v>
      </c>
      <c r="Y42" s="185">
        <v>9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>
        <v>10</v>
      </c>
      <c r="AT42" s="38">
        <v>10</v>
      </c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170"/>
      <c r="BR42" s="170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>
        <v>27</v>
      </c>
      <c r="DB42" s="38">
        <v>27</v>
      </c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>
        <v>10</v>
      </c>
      <c r="DW42" s="38">
        <v>10</v>
      </c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>
        <v>6</v>
      </c>
      <c r="EI42" s="38">
        <v>6</v>
      </c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221">
        <f t="shared" si="64"/>
        <v>88</v>
      </c>
      <c r="FJ42" s="221">
        <f t="shared" si="60"/>
        <v>88</v>
      </c>
      <c r="FK42" s="38"/>
    </row>
    <row r="43" spans="1:167" ht="15.75" x14ac:dyDescent="0.25">
      <c r="A43" s="45" t="s">
        <v>100</v>
      </c>
      <c r="B43" s="46" t="s">
        <v>21</v>
      </c>
      <c r="C43" s="38">
        <v>4</v>
      </c>
      <c r="D43" s="38">
        <v>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71"/>
      <c r="Y43" s="170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170"/>
      <c r="BR43" s="170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>
        <v>35</v>
      </c>
      <c r="DB43" s="38">
        <v>35</v>
      </c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221">
        <f t="shared" si="64"/>
        <v>39</v>
      </c>
      <c r="FJ43" s="221">
        <f t="shared" si="60"/>
        <v>39</v>
      </c>
      <c r="FK43" s="38"/>
    </row>
    <row r="44" spans="1:167" s="192" customFormat="1" ht="15.75" x14ac:dyDescent="0.25">
      <c r="A44" s="193" t="s">
        <v>88</v>
      </c>
      <c r="B44" s="187" t="s">
        <v>21</v>
      </c>
      <c r="C44" s="189">
        <f>C45+C46+C47+C48</f>
        <v>0</v>
      </c>
      <c r="D44" s="189">
        <f>D45+D46+D47+D48</f>
        <v>0</v>
      </c>
      <c r="E44" s="190"/>
      <c r="F44" s="188">
        <f>F45+F46+F47+F48</f>
        <v>0</v>
      </c>
      <c r="G44" s="189">
        <f>G45+G46+G47+G48</f>
        <v>0</v>
      </c>
      <c r="H44" s="194"/>
      <c r="I44" s="189">
        <f>I45+I46+I47+I48</f>
        <v>0</v>
      </c>
      <c r="J44" s="189">
        <f>J45+J46+J47+J48</f>
        <v>0</v>
      </c>
      <c r="K44" s="191"/>
      <c r="L44" s="188">
        <f>L45+L46+L47+L48</f>
        <v>0</v>
      </c>
      <c r="M44" s="189">
        <f>M45+M46+M47+M48</f>
        <v>0</v>
      </c>
      <c r="N44" s="191"/>
      <c r="O44" s="188">
        <f>O45+O46+O47+O48</f>
        <v>0</v>
      </c>
      <c r="P44" s="189">
        <f>P45+P46+P47+P48</f>
        <v>0</v>
      </c>
      <c r="Q44" s="191"/>
      <c r="R44" s="188">
        <f>R45+R46+R47+R48</f>
        <v>0</v>
      </c>
      <c r="S44" s="189">
        <f>S45+S46+S47+S48</f>
        <v>0</v>
      </c>
      <c r="T44" s="188"/>
      <c r="U44" s="188">
        <f>U45+U46+U47+U48</f>
        <v>0</v>
      </c>
      <c r="V44" s="189">
        <f>V45+V46+V47+V48</f>
        <v>0</v>
      </c>
      <c r="W44" s="191"/>
      <c r="X44" s="188">
        <f t="shared" si="61"/>
        <v>0</v>
      </c>
      <c r="Y44" s="189">
        <f t="shared" si="65"/>
        <v>0</v>
      </c>
      <c r="Z44" s="191"/>
      <c r="AA44" s="189"/>
      <c r="AB44" s="189"/>
      <c r="AC44" s="191"/>
      <c r="AD44" s="188">
        <f>AD45+AD46+AD47+AD48</f>
        <v>67</v>
      </c>
      <c r="AE44" s="189">
        <f>AE45+AE46+AE47+AE48</f>
        <v>67</v>
      </c>
      <c r="AF44" s="191"/>
      <c r="AG44" s="189">
        <f>AG45+AG46+AG47+AG48</f>
        <v>70</v>
      </c>
      <c r="AH44" s="189">
        <f>AH45+AH46+AH47+AH48</f>
        <v>70</v>
      </c>
      <c r="AI44" s="191"/>
      <c r="AJ44" s="189">
        <f>AJ45+AJ46+AJ47+AJ48</f>
        <v>32</v>
      </c>
      <c r="AK44" s="189">
        <f>AK45+AK46+AK47+AK48</f>
        <v>32</v>
      </c>
      <c r="AL44" s="191"/>
      <c r="AM44" s="189">
        <f>AM45+AM46+AM47+AM48</f>
        <v>0</v>
      </c>
      <c r="AN44" s="189">
        <f>AN45+AN46+AN47+AN48</f>
        <v>0</v>
      </c>
      <c r="AO44" s="191"/>
      <c r="AP44" s="189"/>
      <c r="AQ44" s="189"/>
      <c r="AR44" s="191"/>
      <c r="AS44" s="189"/>
      <c r="AT44" s="189"/>
      <c r="AU44" s="191"/>
      <c r="AV44" s="189"/>
      <c r="AW44" s="189"/>
      <c r="AX44" s="191"/>
      <c r="AY44" s="189"/>
      <c r="AZ44" s="189"/>
      <c r="BA44" s="191"/>
      <c r="BB44" s="189"/>
      <c r="BC44" s="189"/>
      <c r="BD44" s="191"/>
      <c r="BE44" s="189">
        <f>BE45+BE46+BE47+BE48</f>
        <v>0</v>
      </c>
      <c r="BF44" s="189">
        <f t="shared" ref="BF44" si="68">BF45+BF46+BF47+BF48</f>
        <v>0</v>
      </c>
      <c r="BG44" s="191"/>
      <c r="BH44" s="189">
        <f>BH45+BH46+BH47+BH48</f>
        <v>0</v>
      </c>
      <c r="BI44" s="189">
        <f>BI45+BI46+BI47+BI48</f>
        <v>0</v>
      </c>
      <c r="BJ44" s="191"/>
      <c r="BK44" s="189"/>
      <c r="BL44" s="189"/>
      <c r="BM44" s="191"/>
      <c r="BN44" s="189">
        <f>BN45+BN46+BN47+BN48</f>
        <v>0</v>
      </c>
      <c r="BO44" s="189">
        <f>BO45+BO46+BO47+BO48</f>
        <v>0</v>
      </c>
      <c r="BP44" s="191"/>
      <c r="BQ44" s="189">
        <f t="shared" si="66"/>
        <v>0</v>
      </c>
      <c r="BR44" s="189">
        <f t="shared" si="63"/>
        <v>0</v>
      </c>
      <c r="BS44" s="191"/>
      <c r="BT44" s="189">
        <f>BT45+BT46+BT47+BT48</f>
        <v>0</v>
      </c>
      <c r="BU44" s="189">
        <f>BU45+BU46+BU47+BU48</f>
        <v>0</v>
      </c>
      <c r="BV44" s="191"/>
      <c r="BW44" s="189">
        <f>BW45+BW46+BW47+BW48</f>
        <v>0</v>
      </c>
      <c r="BX44" s="189">
        <f>BX45+BX46+BX47+BX48</f>
        <v>0</v>
      </c>
      <c r="BY44" s="191"/>
      <c r="BZ44" s="189"/>
      <c r="CA44" s="189"/>
      <c r="CB44" s="191"/>
      <c r="CC44" s="189">
        <f>CC45+CC46+CC47+CC48</f>
        <v>0</v>
      </c>
      <c r="CD44" s="189">
        <f>CD45+CD46+CD47+CD48</f>
        <v>0</v>
      </c>
      <c r="CE44" s="191"/>
      <c r="CF44" s="189"/>
      <c r="CG44" s="189"/>
      <c r="CH44" s="191"/>
      <c r="CI44" s="189"/>
      <c r="CJ44" s="189"/>
      <c r="CK44" s="191"/>
      <c r="CL44" s="189">
        <f>CL45+CL46+CL47+CL48</f>
        <v>236</v>
      </c>
      <c r="CM44" s="189">
        <f>CM45+CM46+CM47+CM48</f>
        <v>236</v>
      </c>
      <c r="CN44" s="191"/>
      <c r="CO44" s="189"/>
      <c r="CP44" s="189"/>
      <c r="CQ44" s="191"/>
      <c r="CR44" s="189"/>
      <c r="CS44" s="189"/>
      <c r="CT44" s="191"/>
      <c r="CU44" s="189">
        <f>CU45+CU46+CU47+CU48</f>
        <v>150</v>
      </c>
      <c r="CV44" s="189">
        <f>CV45+CV46+CV47+CV48</f>
        <v>150</v>
      </c>
      <c r="CW44" s="191"/>
      <c r="CX44" s="189"/>
      <c r="CY44" s="189"/>
      <c r="CZ44" s="191"/>
      <c r="DA44" s="189"/>
      <c r="DB44" s="189"/>
      <c r="DC44" s="191"/>
      <c r="DD44" s="189"/>
      <c r="DE44" s="189"/>
      <c r="DF44" s="191"/>
      <c r="DG44" s="189"/>
      <c r="DH44" s="189"/>
      <c r="DI44" s="191"/>
      <c r="DJ44" s="189"/>
      <c r="DK44" s="189"/>
      <c r="DL44" s="191"/>
      <c r="DM44" s="189">
        <f>DM45+DM46+DM47+DM48</f>
        <v>42</v>
      </c>
      <c r="DN44" s="189">
        <f>DN45+DN46+DN47+DN48</f>
        <v>42</v>
      </c>
      <c r="DO44" s="191"/>
      <c r="DP44" s="189"/>
      <c r="DQ44" s="189"/>
      <c r="DR44" s="191"/>
      <c r="DS44" s="189"/>
      <c r="DT44" s="189"/>
      <c r="DU44" s="191"/>
      <c r="DV44" s="189">
        <f>DV45+DV46+DV47+DV48</f>
        <v>83</v>
      </c>
      <c r="DW44" s="189">
        <f>DW45+DW46+DW47+DW48</f>
        <v>83</v>
      </c>
      <c r="DX44" s="191"/>
      <c r="DY44" s="189"/>
      <c r="DZ44" s="189"/>
      <c r="EA44" s="191"/>
      <c r="EB44" s="189"/>
      <c r="EC44" s="189"/>
      <c r="ED44" s="191"/>
      <c r="EE44" s="189"/>
      <c r="EF44" s="189"/>
      <c r="EG44" s="191"/>
      <c r="EH44" s="189"/>
      <c r="EI44" s="189"/>
      <c r="EJ44" s="191"/>
      <c r="EK44" s="189"/>
      <c r="EL44" s="189"/>
      <c r="EM44" s="191"/>
      <c r="EN44" s="189"/>
      <c r="EO44" s="189"/>
      <c r="EP44" s="191"/>
      <c r="EQ44" s="189"/>
      <c r="ER44" s="189"/>
      <c r="ES44" s="191"/>
      <c r="ET44" s="189"/>
      <c r="EU44" s="189"/>
      <c r="EV44" s="191"/>
      <c r="EW44" s="189"/>
      <c r="EX44" s="189"/>
      <c r="EY44" s="191"/>
      <c r="EZ44" s="189"/>
      <c r="FA44" s="189"/>
      <c r="FB44" s="191"/>
      <c r="FC44" s="189">
        <f>FC45+FC46+FC47+FC48</f>
        <v>184</v>
      </c>
      <c r="FD44" s="189">
        <f>FD45+FD46+FD47+FD48</f>
        <v>184</v>
      </c>
      <c r="FE44" s="191"/>
      <c r="FF44" s="200">
        <f>FF45++FF46+FF47+FF48</f>
        <v>192</v>
      </c>
      <c r="FG44" s="200">
        <f>FG45+FG46+FG47+FG48</f>
        <v>192</v>
      </c>
      <c r="FH44" s="191"/>
      <c r="FI44" s="219">
        <f t="shared" si="64"/>
        <v>1056</v>
      </c>
      <c r="FJ44" s="219">
        <f t="shared" si="60"/>
        <v>1056</v>
      </c>
      <c r="FK44" s="191"/>
    </row>
    <row r="45" spans="1:167" ht="15.75" x14ac:dyDescent="0.25">
      <c r="A45" s="45" t="s">
        <v>77</v>
      </c>
      <c r="B45" s="46" t="s">
        <v>21</v>
      </c>
      <c r="C45" s="38"/>
      <c r="D45" s="38"/>
      <c r="E45" s="16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71"/>
      <c r="Y45" s="170"/>
      <c r="Z45" s="38"/>
      <c r="AA45" s="38"/>
      <c r="AB45" s="38"/>
      <c r="AC45" s="38"/>
      <c r="AD45" s="38">
        <v>20</v>
      </c>
      <c r="AE45" s="38">
        <v>20</v>
      </c>
      <c r="AF45" s="38"/>
      <c r="AG45" s="38">
        <v>30</v>
      </c>
      <c r="AH45" s="38">
        <v>30</v>
      </c>
      <c r="AI45" s="38"/>
      <c r="AJ45" s="38">
        <v>20</v>
      </c>
      <c r="AK45" s="38">
        <v>20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170"/>
      <c r="BR45" s="170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>
        <v>160</v>
      </c>
      <c r="CM45" s="38">
        <v>160</v>
      </c>
      <c r="CN45" s="38"/>
      <c r="CO45" s="38"/>
      <c r="CP45" s="38"/>
      <c r="CQ45" s="38"/>
      <c r="CR45" s="38"/>
      <c r="CS45" s="38"/>
      <c r="CT45" s="38"/>
      <c r="CU45" s="38">
        <v>75</v>
      </c>
      <c r="CV45" s="38">
        <v>75</v>
      </c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>
        <v>42</v>
      </c>
      <c r="DN45" s="38">
        <v>42</v>
      </c>
      <c r="DO45" s="38"/>
      <c r="DP45" s="38"/>
      <c r="DQ45" s="38"/>
      <c r="DR45" s="38"/>
      <c r="DS45" s="38"/>
      <c r="DT45" s="38"/>
      <c r="DU45" s="38"/>
      <c r="DV45" s="38">
        <v>60</v>
      </c>
      <c r="DW45" s="38">
        <v>60</v>
      </c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>
        <v>152</v>
      </c>
      <c r="FD45" s="38">
        <v>152</v>
      </c>
      <c r="FE45" s="38"/>
      <c r="FF45" s="38">
        <v>136</v>
      </c>
      <c r="FG45" s="38">
        <v>136</v>
      </c>
      <c r="FH45" s="38"/>
      <c r="FI45" s="221">
        <f t="shared" si="64"/>
        <v>695</v>
      </c>
      <c r="FJ45" s="221">
        <f t="shared" si="60"/>
        <v>695</v>
      </c>
      <c r="FK45" s="38"/>
    </row>
    <row r="46" spans="1:167" ht="15.75" x14ac:dyDescent="0.25">
      <c r="A46" s="45" t="s">
        <v>78</v>
      </c>
      <c r="B46" s="46" t="s">
        <v>21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171"/>
      <c r="Y46" s="170"/>
      <c r="Z46" s="38"/>
      <c r="AA46" s="38"/>
      <c r="AB46" s="38"/>
      <c r="AC46" s="38"/>
      <c r="AD46" s="38">
        <v>40</v>
      </c>
      <c r="AE46" s="38">
        <v>40</v>
      </c>
      <c r="AF46" s="38"/>
      <c r="AG46" s="38">
        <v>40</v>
      </c>
      <c r="AH46" s="38">
        <v>40</v>
      </c>
      <c r="AI46" s="38"/>
      <c r="AJ46" s="38">
        <v>12</v>
      </c>
      <c r="AK46" s="38">
        <v>12</v>
      </c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170"/>
      <c r="BR46" s="170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>
        <v>62</v>
      </c>
      <c r="CM46" s="38">
        <v>62</v>
      </c>
      <c r="CN46" s="38"/>
      <c r="CO46" s="38"/>
      <c r="CP46" s="38"/>
      <c r="CQ46" s="38"/>
      <c r="CR46" s="38"/>
      <c r="CS46" s="38"/>
      <c r="CT46" s="38"/>
      <c r="CU46" s="38">
        <v>75</v>
      </c>
      <c r="CV46" s="38">
        <v>75</v>
      </c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>
        <v>19</v>
      </c>
      <c r="DW46" s="38">
        <v>19</v>
      </c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>
        <v>32</v>
      </c>
      <c r="FD46" s="38">
        <v>32</v>
      </c>
      <c r="FE46" s="38"/>
      <c r="FF46" s="38">
        <v>56</v>
      </c>
      <c r="FG46" s="38">
        <v>56</v>
      </c>
      <c r="FH46" s="38"/>
      <c r="FI46" s="221">
        <f t="shared" si="64"/>
        <v>336</v>
      </c>
      <c r="FJ46" s="221">
        <f t="shared" si="60"/>
        <v>336</v>
      </c>
      <c r="FK46" s="38"/>
    </row>
    <row r="47" spans="1:167" ht="15.75" x14ac:dyDescent="0.25">
      <c r="A47" s="45" t="s">
        <v>85</v>
      </c>
      <c r="B47" s="46" t="s">
        <v>21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71"/>
      <c r="Y47" s="170"/>
      <c r="Z47" s="38"/>
      <c r="AA47" s="38"/>
      <c r="AB47" s="38"/>
      <c r="AC47" s="38"/>
      <c r="AD47" s="38">
        <v>7</v>
      </c>
      <c r="AE47" s="38">
        <v>7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170"/>
      <c r="BR47" s="170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>
        <v>5</v>
      </c>
      <c r="CM47" s="38">
        <v>5</v>
      </c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>
        <v>4</v>
      </c>
      <c r="DW47" s="38">
        <v>4</v>
      </c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221">
        <f t="shared" si="64"/>
        <v>16</v>
      </c>
      <c r="FJ47" s="221">
        <f t="shared" si="60"/>
        <v>16</v>
      </c>
      <c r="FK47" s="38"/>
    </row>
    <row r="48" spans="1:167" ht="15.75" x14ac:dyDescent="0.25">
      <c r="A48" s="140" t="s">
        <v>100</v>
      </c>
      <c r="B48" s="141" t="s">
        <v>21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224"/>
      <c r="Y48" s="225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225"/>
      <c r="BR48" s="225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>
        <v>9</v>
      </c>
      <c r="CM48" s="142">
        <v>9</v>
      </c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226">
        <f t="shared" si="64"/>
        <v>9</v>
      </c>
      <c r="FJ48" s="226">
        <f t="shared" si="60"/>
        <v>9</v>
      </c>
      <c r="FK48" s="142"/>
    </row>
    <row r="49" spans="1:167" s="189" customFormat="1" ht="15.75" x14ac:dyDescent="0.25">
      <c r="A49" s="232" t="s">
        <v>118</v>
      </c>
      <c r="B49" s="187" t="s">
        <v>21</v>
      </c>
      <c r="C49" s="189">
        <f>C50+C51+C52+C53</f>
        <v>0</v>
      </c>
      <c r="D49" s="189">
        <f>D50+D51+D52+D53</f>
        <v>0</v>
      </c>
      <c r="E49" s="190"/>
      <c r="F49" s="189">
        <f>F50+F51+F52+F53</f>
        <v>0</v>
      </c>
      <c r="G49" s="189">
        <f>G50+G51+G52+G53</f>
        <v>0</v>
      </c>
      <c r="H49" s="194"/>
      <c r="I49" s="189">
        <f>I50+I51+I52+I53</f>
        <v>0</v>
      </c>
      <c r="J49" s="189">
        <f>J50+J51+J52+J53</f>
        <v>0</v>
      </c>
      <c r="K49" s="191"/>
      <c r="L49" s="189">
        <f>L50+L51+L52+L53</f>
        <v>0</v>
      </c>
      <c r="M49" s="189">
        <f>M50+M51+M52+M53</f>
        <v>0</v>
      </c>
      <c r="N49" s="191"/>
      <c r="O49" s="189">
        <f>O50+O51+O52+O53</f>
        <v>0</v>
      </c>
      <c r="P49" s="189">
        <f>P50+P51+P52+P53</f>
        <v>0</v>
      </c>
      <c r="Q49" s="191"/>
      <c r="R49" s="189">
        <f>R50+R51+R52+R53</f>
        <v>0</v>
      </c>
      <c r="S49" s="189">
        <f>S50+S51+S52+S53</f>
        <v>0</v>
      </c>
      <c r="U49" s="189">
        <f>U50+U51+U52+U53</f>
        <v>0</v>
      </c>
      <c r="V49" s="189">
        <f>V50+V51+V52+V53</f>
        <v>0</v>
      </c>
      <c r="W49" s="191"/>
      <c r="X49" s="189">
        <f t="shared" si="61"/>
        <v>0</v>
      </c>
      <c r="Y49" s="189">
        <f t="shared" si="65"/>
        <v>0</v>
      </c>
      <c r="Z49" s="191"/>
      <c r="AC49" s="191"/>
      <c r="AD49" s="189">
        <f>AD50+AD51+AD52+AD53</f>
        <v>0</v>
      </c>
      <c r="AE49" s="189">
        <f>AE50+AE51+AE52+AE53</f>
        <v>0</v>
      </c>
      <c r="AF49" s="191"/>
      <c r="AG49" s="189">
        <f>AG50+AG51+AG52+AG53</f>
        <v>0</v>
      </c>
      <c r="AH49" s="189">
        <f>AH50+AH51+AH52+AH53</f>
        <v>0</v>
      </c>
      <c r="AI49" s="191"/>
      <c r="AL49" s="191"/>
      <c r="AM49" s="189">
        <f>AM50+AM51+AM52+AM53</f>
        <v>0</v>
      </c>
      <c r="AN49" s="189">
        <f>AN50+AN51+AN52+AN53</f>
        <v>0</v>
      </c>
      <c r="AO49" s="191"/>
      <c r="AR49" s="191"/>
      <c r="AU49" s="191"/>
      <c r="AX49" s="191"/>
      <c r="BA49" s="191"/>
      <c r="BD49" s="191"/>
      <c r="BE49" s="189">
        <f>BE50+BE51+BE52+BE53</f>
        <v>0</v>
      </c>
      <c r="BF49" s="189">
        <f t="shared" ref="BF49" si="69">BF50+BF51+BF52+BF53</f>
        <v>0</v>
      </c>
      <c r="BG49" s="191"/>
      <c r="BH49" s="189">
        <f>BH50+BH51+BH52+BH53</f>
        <v>0</v>
      </c>
      <c r="BI49" s="189">
        <f>BI50+BI51+BI52+BI53</f>
        <v>0</v>
      </c>
      <c r="BJ49" s="191"/>
      <c r="BM49" s="191"/>
      <c r="BN49" s="189">
        <f>BN50+BN51+BN52+BN53</f>
        <v>0</v>
      </c>
      <c r="BO49" s="189">
        <f>BO50+BO51+BO52+BO53</f>
        <v>0</v>
      </c>
      <c r="BP49" s="191"/>
      <c r="BQ49" s="189">
        <f t="shared" si="66"/>
        <v>0</v>
      </c>
      <c r="BR49" s="189">
        <f t="shared" si="63"/>
        <v>0</v>
      </c>
      <c r="BS49" s="191"/>
      <c r="BT49" s="189">
        <f>BT50+BT51+BT52+BT53</f>
        <v>0</v>
      </c>
      <c r="BU49" s="189">
        <f>BU50+BU51+BU52+BU53</f>
        <v>0</v>
      </c>
      <c r="BV49" s="191"/>
      <c r="BW49" s="189">
        <f>BW50+BW51+BW52+BW53</f>
        <v>0</v>
      </c>
      <c r="BX49" s="189">
        <f>BX50+BX51+BX52+BX53</f>
        <v>0</v>
      </c>
      <c r="BY49" s="191"/>
      <c r="CB49" s="191"/>
      <c r="CC49" s="189">
        <f>CC50+CC51+CC52+CC53</f>
        <v>0</v>
      </c>
      <c r="CD49" s="189">
        <f>CD50+CD51+CD52+CD53</f>
        <v>0</v>
      </c>
      <c r="CE49" s="191"/>
      <c r="CH49" s="191"/>
      <c r="CK49" s="191"/>
      <c r="CN49" s="191"/>
      <c r="CQ49" s="191"/>
      <c r="CT49" s="191"/>
      <c r="CW49" s="191"/>
      <c r="CX49" s="189">
        <f>CX50+CX51+CX52+CX53</f>
        <v>80</v>
      </c>
      <c r="CY49" s="189">
        <f>CY50+CY51+CY52+CY53</f>
        <v>80</v>
      </c>
      <c r="CZ49" s="191"/>
      <c r="DC49" s="191"/>
      <c r="DF49" s="191"/>
      <c r="DI49" s="191"/>
      <c r="DJ49" s="189">
        <f>DJ50+DJ51+DJ52+DJ53</f>
        <v>20</v>
      </c>
      <c r="DK49" s="189">
        <f>DK50+DK51+DK52+DK53</f>
        <v>20</v>
      </c>
      <c r="DL49" s="191"/>
      <c r="DO49" s="191"/>
      <c r="DR49" s="191"/>
      <c r="DU49" s="191"/>
      <c r="DX49" s="191"/>
      <c r="EA49" s="191"/>
      <c r="ED49" s="191"/>
      <c r="EG49" s="191"/>
      <c r="EJ49" s="191"/>
      <c r="EM49" s="191"/>
      <c r="EP49" s="191"/>
      <c r="ES49" s="191"/>
      <c r="EV49" s="191"/>
      <c r="EY49" s="191"/>
      <c r="FB49" s="191"/>
      <c r="FE49" s="191"/>
      <c r="FF49" s="189">
        <f>FF50++FF51+FF52+FF53</f>
        <v>0</v>
      </c>
      <c r="FG49" s="200">
        <f>FG50+FG51+FG52+FG53</f>
        <v>0</v>
      </c>
      <c r="FH49" s="191"/>
      <c r="FI49" s="219">
        <f t="shared" si="64"/>
        <v>100</v>
      </c>
      <c r="FJ49" s="219">
        <f t="shared" si="60"/>
        <v>100</v>
      </c>
      <c r="FK49" s="191"/>
    </row>
    <row r="50" spans="1:167" ht="15.75" x14ac:dyDescent="0.25">
      <c r="A50" s="227" t="s">
        <v>77</v>
      </c>
      <c r="B50" s="228" t="s">
        <v>21</v>
      </c>
      <c r="C50" s="229"/>
      <c r="D50" s="229"/>
      <c r="E50" s="230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171"/>
      <c r="Y50" s="171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171"/>
      <c r="BR50" s="171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>
        <v>80</v>
      </c>
      <c r="CY50" s="229">
        <v>80</v>
      </c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>
        <v>20</v>
      </c>
      <c r="DK50" s="229">
        <v>20</v>
      </c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31">
        <f t="shared" si="64"/>
        <v>100</v>
      </c>
      <c r="FJ50" s="231">
        <f t="shared" si="60"/>
        <v>100</v>
      </c>
      <c r="FK50" s="229"/>
    </row>
    <row r="51" spans="1:167" ht="15.75" x14ac:dyDescent="0.25">
      <c r="A51" s="45" t="s">
        <v>78</v>
      </c>
      <c r="B51" s="46" t="s">
        <v>21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171"/>
      <c r="Y51" s="170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170"/>
      <c r="BR51" s="170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221">
        <f t="shared" si="64"/>
        <v>0</v>
      </c>
      <c r="FJ51" s="221">
        <f t="shared" si="60"/>
        <v>0</v>
      </c>
      <c r="FK51" s="38"/>
    </row>
    <row r="52" spans="1:167" ht="15.75" x14ac:dyDescent="0.25">
      <c r="A52" s="45" t="s">
        <v>85</v>
      </c>
      <c r="B52" s="46" t="s">
        <v>21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171"/>
      <c r="Y52" s="170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170"/>
      <c r="BR52" s="170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221">
        <f t="shared" si="64"/>
        <v>0</v>
      </c>
      <c r="FJ52" s="221">
        <f t="shared" si="60"/>
        <v>0</v>
      </c>
      <c r="FK52" s="38"/>
    </row>
    <row r="53" spans="1:167" ht="15.75" x14ac:dyDescent="0.25">
      <c r="A53" s="45" t="s">
        <v>100</v>
      </c>
      <c r="B53" s="46" t="s">
        <v>21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71"/>
      <c r="Y53" s="170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70"/>
      <c r="BR53" s="170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221">
        <f t="shared" si="64"/>
        <v>0</v>
      </c>
      <c r="FJ53" s="221">
        <f t="shared" si="60"/>
        <v>0</v>
      </c>
      <c r="FK53" s="38"/>
    </row>
    <row r="54" spans="1:167" s="192" customFormat="1" ht="15.75" x14ac:dyDescent="0.25">
      <c r="A54" s="195" t="s">
        <v>99</v>
      </c>
      <c r="B54" s="187" t="s">
        <v>21</v>
      </c>
      <c r="C54" s="188">
        <f>C55+C56+C57+C58</f>
        <v>0</v>
      </c>
      <c r="D54" s="189">
        <f>D55+D56+D57+D58</f>
        <v>0</v>
      </c>
      <c r="E54" s="190"/>
      <c r="F54" s="188">
        <f>F55+F56+F57+F58</f>
        <v>0</v>
      </c>
      <c r="G54" s="189">
        <f>G55+G56+G57+G58</f>
        <v>0</v>
      </c>
      <c r="H54" s="194"/>
      <c r="I54" s="189">
        <f>I55+I56+I57+I58</f>
        <v>0</v>
      </c>
      <c r="J54" s="189">
        <f>J55+J56+J57+J58</f>
        <v>0</v>
      </c>
      <c r="K54" s="191"/>
      <c r="L54" s="188">
        <f>L55+L56+L57+L58</f>
        <v>0</v>
      </c>
      <c r="M54" s="189">
        <f>M55+M56+M57+M58</f>
        <v>0</v>
      </c>
      <c r="N54" s="191"/>
      <c r="O54" s="188">
        <f>O55+O56+O57+O58</f>
        <v>0</v>
      </c>
      <c r="P54" s="189">
        <f>P55+P56+P57+P58</f>
        <v>0</v>
      </c>
      <c r="Q54" s="191"/>
      <c r="R54" s="188">
        <f>R55+R56+R57+R58</f>
        <v>0</v>
      </c>
      <c r="S54" s="189">
        <f>S55+S56+S57+S58</f>
        <v>0</v>
      </c>
      <c r="T54" s="188"/>
      <c r="U54" s="188">
        <f>U55+U56+U57+U58</f>
        <v>0</v>
      </c>
      <c r="V54" s="189">
        <f>V55+V56+V57+V58</f>
        <v>0</v>
      </c>
      <c r="W54" s="191"/>
      <c r="X54" s="188">
        <f t="shared" si="61"/>
        <v>0</v>
      </c>
      <c r="Y54" s="189">
        <f t="shared" si="65"/>
        <v>0</v>
      </c>
      <c r="Z54" s="191"/>
      <c r="AA54" s="189"/>
      <c r="AB54" s="189"/>
      <c r="AC54" s="191"/>
      <c r="AD54" s="189">
        <f>AD55+AD56+AD57+AD58</f>
        <v>0</v>
      </c>
      <c r="AE54" s="189">
        <f>AE55+AE56+AE57+AE58</f>
        <v>0</v>
      </c>
      <c r="AF54" s="191"/>
      <c r="AG54" s="189">
        <f>AG55+AG56+AG57+AG58</f>
        <v>0</v>
      </c>
      <c r="AH54" s="189">
        <f>AH55+AH56+AH57+AH58</f>
        <v>0</v>
      </c>
      <c r="AI54" s="191"/>
      <c r="AJ54" s="189"/>
      <c r="AK54" s="189"/>
      <c r="AL54" s="191"/>
      <c r="AM54" s="189">
        <f>AM55+AM56+AM57+AM58</f>
        <v>0</v>
      </c>
      <c r="AN54" s="189">
        <f>AN55+AN56+AN57+AN58</f>
        <v>0</v>
      </c>
      <c r="AO54" s="191"/>
      <c r="AP54" s="189"/>
      <c r="AQ54" s="189"/>
      <c r="AR54" s="191"/>
      <c r="AS54" s="189"/>
      <c r="AT54" s="189"/>
      <c r="AU54" s="191"/>
      <c r="AV54" s="189"/>
      <c r="AW54" s="189"/>
      <c r="AX54" s="191"/>
      <c r="AY54" s="189"/>
      <c r="AZ54" s="189"/>
      <c r="BA54" s="191"/>
      <c r="BB54" s="189"/>
      <c r="BC54" s="189"/>
      <c r="BD54" s="191"/>
      <c r="BE54" s="189">
        <f>BE55+BE56+BE57+BE58</f>
        <v>0</v>
      </c>
      <c r="BF54" s="189">
        <f t="shared" ref="BF54" si="70">BF55+BF56+BF57+BF58</f>
        <v>0</v>
      </c>
      <c r="BG54" s="191"/>
      <c r="BH54" s="189">
        <f>BH55+BH56+BH57+BH58</f>
        <v>0</v>
      </c>
      <c r="BI54" s="189">
        <f>BI55+BI56+BI57+BI58</f>
        <v>0</v>
      </c>
      <c r="BJ54" s="191"/>
      <c r="BK54" s="189"/>
      <c r="BL54" s="189"/>
      <c r="BM54" s="191"/>
      <c r="BN54" s="189">
        <f>BN55+BN56+BN57+BN58</f>
        <v>0</v>
      </c>
      <c r="BO54" s="189">
        <f>BO55+BO56+BO57+BO58</f>
        <v>0</v>
      </c>
      <c r="BP54" s="191"/>
      <c r="BQ54" s="189">
        <f t="shared" si="66"/>
        <v>0</v>
      </c>
      <c r="BR54" s="189">
        <f t="shared" si="63"/>
        <v>0</v>
      </c>
      <c r="BS54" s="191"/>
      <c r="BT54" s="189">
        <f>BT55+BT56+BT57+BT58</f>
        <v>63</v>
      </c>
      <c r="BU54" s="189">
        <f>BU55+BU56+BU57+BU58</f>
        <v>63</v>
      </c>
      <c r="BV54" s="191"/>
      <c r="BW54" s="189">
        <f>BW55+BW56+BW57+BW58</f>
        <v>0</v>
      </c>
      <c r="BX54" s="189">
        <f>BX55+BX56+BX57+BX58</f>
        <v>0</v>
      </c>
      <c r="BY54" s="191"/>
      <c r="BZ54" s="189"/>
      <c r="CA54" s="189"/>
      <c r="CB54" s="191"/>
      <c r="CC54" s="189">
        <f>CC55+CC56+CC57+CC58</f>
        <v>0</v>
      </c>
      <c r="CD54" s="189">
        <f>CD55+CD56+CD57+CD58</f>
        <v>0</v>
      </c>
      <c r="CE54" s="191"/>
      <c r="CF54" s="189"/>
      <c r="CG54" s="189"/>
      <c r="CH54" s="191"/>
      <c r="CI54" s="189"/>
      <c r="CJ54" s="189"/>
      <c r="CK54" s="191"/>
      <c r="CL54" s="189"/>
      <c r="CM54" s="189"/>
      <c r="CN54" s="191"/>
      <c r="CO54" s="189"/>
      <c r="CP54" s="189"/>
      <c r="CQ54" s="191"/>
      <c r="CR54" s="189"/>
      <c r="CS54" s="189"/>
      <c r="CT54" s="191"/>
      <c r="CU54" s="189">
        <f>CU55+CU56+CU57+CU58</f>
        <v>30</v>
      </c>
      <c r="CV54" s="189">
        <f>CV55+CV56+CV57+CV58</f>
        <v>30</v>
      </c>
      <c r="CW54" s="191"/>
      <c r="CX54" s="189"/>
      <c r="CY54" s="189"/>
      <c r="CZ54" s="191"/>
      <c r="DA54" s="189"/>
      <c r="DB54" s="189"/>
      <c r="DC54" s="191"/>
      <c r="DD54" s="189">
        <f>DD55+DD56+DD57+DD58</f>
        <v>28</v>
      </c>
      <c r="DE54" s="189">
        <f>DE55+DE56+DE57+DE58</f>
        <v>28</v>
      </c>
      <c r="DF54" s="191"/>
      <c r="DG54" s="189"/>
      <c r="DH54" s="189"/>
      <c r="DI54" s="191"/>
      <c r="DJ54" s="189"/>
      <c r="DK54" s="189"/>
      <c r="DL54" s="191"/>
      <c r="DM54" s="189"/>
      <c r="DN54" s="189"/>
      <c r="DO54" s="191"/>
      <c r="DP54" s="189"/>
      <c r="DQ54" s="189"/>
      <c r="DR54" s="191"/>
      <c r="DS54" s="189">
        <f>DS55+DS56+DS57+DS58</f>
        <v>75</v>
      </c>
      <c r="DT54" s="189">
        <f>DT55+DT56+DT57+DT58</f>
        <v>75</v>
      </c>
      <c r="DU54" s="191"/>
      <c r="DV54" s="189"/>
      <c r="DW54" s="189"/>
      <c r="DX54" s="191"/>
      <c r="DY54" s="189"/>
      <c r="DZ54" s="189"/>
      <c r="EA54" s="191"/>
      <c r="EB54" s="189"/>
      <c r="EC54" s="189"/>
      <c r="ED54" s="191"/>
      <c r="EE54" s="189"/>
      <c r="EF54" s="189"/>
      <c r="EG54" s="191"/>
      <c r="EH54" s="189"/>
      <c r="EI54" s="189"/>
      <c r="EJ54" s="191"/>
      <c r="EK54" s="189"/>
      <c r="EL54" s="189"/>
      <c r="EM54" s="191"/>
      <c r="EN54" s="189"/>
      <c r="EO54" s="189"/>
      <c r="EP54" s="191"/>
      <c r="EQ54" s="189"/>
      <c r="ER54" s="189"/>
      <c r="ES54" s="191"/>
      <c r="ET54" s="189"/>
      <c r="EU54" s="189"/>
      <c r="EV54" s="191"/>
      <c r="EW54" s="189"/>
      <c r="EX54" s="189"/>
      <c r="EY54" s="191"/>
      <c r="EZ54" s="189"/>
      <c r="FA54" s="189"/>
      <c r="FB54" s="191"/>
      <c r="FC54" s="189"/>
      <c r="FD54" s="189"/>
      <c r="FE54" s="191"/>
      <c r="FF54" s="200">
        <f>FF55++FF56+FF57+FF58</f>
        <v>244</v>
      </c>
      <c r="FG54" s="200">
        <f>FG55+FG56+FG57+FG58</f>
        <v>244</v>
      </c>
      <c r="FH54" s="191"/>
      <c r="FI54" s="219">
        <f t="shared" si="64"/>
        <v>440</v>
      </c>
      <c r="FJ54" s="219">
        <f t="shared" si="60"/>
        <v>440</v>
      </c>
      <c r="FK54" s="191"/>
    </row>
    <row r="55" spans="1:167" ht="15.75" x14ac:dyDescent="0.25">
      <c r="A55" s="45" t="s">
        <v>77</v>
      </c>
      <c r="B55" s="46" t="s">
        <v>21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71"/>
      <c r="Y55" s="170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170"/>
      <c r="BR55" s="170"/>
      <c r="BS55" s="38"/>
      <c r="BT55" s="38">
        <v>51</v>
      </c>
      <c r="BU55" s="38">
        <v>51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>
        <v>30</v>
      </c>
      <c r="CV55" s="38">
        <v>30</v>
      </c>
      <c r="CW55" s="38"/>
      <c r="CX55" s="38"/>
      <c r="CY55" s="38"/>
      <c r="CZ55" s="38"/>
      <c r="DA55" s="38"/>
      <c r="DB55" s="38"/>
      <c r="DC55" s="38"/>
      <c r="DD55" s="38">
        <v>14</v>
      </c>
      <c r="DE55" s="38">
        <v>14</v>
      </c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>
        <v>75</v>
      </c>
      <c r="DT55" s="38">
        <v>75</v>
      </c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221">
        <f t="shared" si="64"/>
        <v>170</v>
      </c>
      <c r="FJ55" s="221">
        <f t="shared" si="60"/>
        <v>170</v>
      </c>
      <c r="FK55" s="38"/>
    </row>
    <row r="56" spans="1:167" ht="15.75" x14ac:dyDescent="0.25">
      <c r="A56" s="45" t="s">
        <v>78</v>
      </c>
      <c r="B56" s="46" t="s">
        <v>21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71"/>
      <c r="Y56" s="170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170"/>
      <c r="BR56" s="170"/>
      <c r="BS56" s="38"/>
      <c r="BT56" s="38">
        <v>12</v>
      </c>
      <c r="BU56" s="38">
        <v>12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>
        <v>14</v>
      </c>
      <c r="DE56" s="38">
        <v>14</v>
      </c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>
        <v>152</v>
      </c>
      <c r="FG56" s="38">
        <v>152</v>
      </c>
      <c r="FH56" s="38"/>
      <c r="FI56" s="221">
        <f t="shared" si="64"/>
        <v>178</v>
      </c>
      <c r="FJ56" s="221">
        <f t="shared" si="60"/>
        <v>178</v>
      </c>
      <c r="FK56" s="38"/>
    </row>
    <row r="57" spans="1:167" ht="15.75" x14ac:dyDescent="0.25">
      <c r="A57" s="45" t="s">
        <v>85</v>
      </c>
      <c r="B57" s="46" t="s">
        <v>21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71"/>
      <c r="Y57" s="170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170"/>
      <c r="BR57" s="170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>
        <v>92</v>
      </c>
      <c r="FG57" s="38">
        <v>92</v>
      </c>
      <c r="FH57" s="38"/>
      <c r="FI57" s="221">
        <f t="shared" si="64"/>
        <v>92</v>
      </c>
      <c r="FJ57" s="221">
        <f t="shared" si="60"/>
        <v>92</v>
      </c>
      <c r="FK57" s="38"/>
    </row>
    <row r="58" spans="1:167" ht="15.75" x14ac:dyDescent="0.25">
      <c r="A58" s="45" t="s">
        <v>100</v>
      </c>
      <c r="B58" s="46" t="s">
        <v>21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71"/>
      <c r="Y58" s="170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170"/>
      <c r="BR58" s="170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221">
        <f t="shared" si="64"/>
        <v>0</v>
      </c>
      <c r="FJ58" s="221">
        <f t="shared" si="60"/>
        <v>0</v>
      </c>
      <c r="FK58" s="38"/>
    </row>
    <row r="59" spans="1:167" s="192" customFormat="1" ht="15" customHeight="1" x14ac:dyDescent="0.25">
      <c r="A59" s="196" t="s">
        <v>87</v>
      </c>
      <c r="B59" s="187" t="s">
        <v>21</v>
      </c>
      <c r="C59" s="188">
        <f>C60+C61+C62+C63</f>
        <v>0</v>
      </c>
      <c r="D59" s="189">
        <f>D60+D61+D62+D63</f>
        <v>0</v>
      </c>
      <c r="E59" s="190"/>
      <c r="F59" s="188">
        <f>F60+F61+F62+F63</f>
        <v>0</v>
      </c>
      <c r="G59" s="189">
        <f>G60+G61+G62+G63</f>
        <v>0</v>
      </c>
      <c r="H59" s="194"/>
      <c r="I59" s="189">
        <f>I60+I61+I62+I63</f>
        <v>0</v>
      </c>
      <c r="J59" s="189">
        <f>J60+J61+J62+J63</f>
        <v>0</v>
      </c>
      <c r="K59" s="191"/>
      <c r="L59" s="188">
        <f>L60+L61+L62+L63</f>
        <v>0</v>
      </c>
      <c r="M59" s="189">
        <f>M60+M61+M62+M63</f>
        <v>0</v>
      </c>
      <c r="N59" s="191"/>
      <c r="O59" s="188">
        <f>O60+O61+O62+O63</f>
        <v>142</v>
      </c>
      <c r="P59" s="189">
        <f>P60+P61+P62+P63</f>
        <v>142</v>
      </c>
      <c r="Q59" s="191"/>
      <c r="R59" s="188">
        <f>R60+R61+R62+R63</f>
        <v>27</v>
      </c>
      <c r="S59" s="188">
        <f>S60+S61+S62+S63</f>
        <v>27</v>
      </c>
      <c r="T59" s="188"/>
      <c r="U59" s="188">
        <f>U60+U61+U62+U63</f>
        <v>0</v>
      </c>
      <c r="V59" s="189">
        <f>V60+V61+V62+V63</f>
        <v>0</v>
      </c>
      <c r="W59" s="191"/>
      <c r="X59" s="188">
        <f t="shared" si="61"/>
        <v>0</v>
      </c>
      <c r="Y59" s="189">
        <f t="shared" si="65"/>
        <v>0</v>
      </c>
      <c r="Z59" s="191"/>
      <c r="AA59" s="189"/>
      <c r="AB59" s="189"/>
      <c r="AC59" s="191"/>
      <c r="AD59" s="189">
        <f>AD60+AD61+AD62+AD63</f>
        <v>0</v>
      </c>
      <c r="AE59" s="189">
        <f>AE60+AE61+AE62+AE63</f>
        <v>0</v>
      </c>
      <c r="AF59" s="191"/>
      <c r="AG59" s="189">
        <f>AG60+AG61+AG62+AG63</f>
        <v>0</v>
      </c>
      <c r="AH59" s="189">
        <f>AH60+AH61+AH62+AH63</f>
        <v>0</v>
      </c>
      <c r="AI59" s="191"/>
      <c r="AJ59" s="189"/>
      <c r="AK59" s="189"/>
      <c r="AL59" s="191"/>
      <c r="AM59" s="189">
        <f>AM60+AM61+AM62+AM63</f>
        <v>0</v>
      </c>
      <c r="AN59" s="189">
        <f>AN60+AN61+AN62+AN63</f>
        <v>0</v>
      </c>
      <c r="AO59" s="191"/>
      <c r="AP59" s="189"/>
      <c r="AQ59" s="189"/>
      <c r="AR59" s="191"/>
      <c r="AS59" s="189"/>
      <c r="AT59" s="189"/>
      <c r="AU59" s="191"/>
      <c r="AV59" s="189"/>
      <c r="AW59" s="189"/>
      <c r="AX59" s="191"/>
      <c r="AY59" s="189"/>
      <c r="AZ59" s="189"/>
      <c r="BA59" s="191"/>
      <c r="BB59" s="189">
        <f>BB60+BB61+BB62+BB63</f>
        <v>33</v>
      </c>
      <c r="BC59" s="189">
        <f>BC60+BC61+BC62+BC63</f>
        <v>33</v>
      </c>
      <c r="BD59" s="191"/>
      <c r="BE59" s="189">
        <f>BE60+BE61+BE62+BE63</f>
        <v>0</v>
      </c>
      <c r="BF59" s="189">
        <f t="shared" ref="BF59" si="71">BF60+BF61+BF62+BF63</f>
        <v>0</v>
      </c>
      <c r="BG59" s="191"/>
      <c r="BH59" s="189">
        <f>BH60+BH61+BH62+BH63</f>
        <v>0</v>
      </c>
      <c r="BI59" s="189">
        <f>BI60+BI61+BI62+BI63</f>
        <v>0</v>
      </c>
      <c r="BJ59" s="191"/>
      <c r="BK59" s="189"/>
      <c r="BL59" s="189"/>
      <c r="BM59" s="191"/>
      <c r="BN59" s="189">
        <f>BN60+BN61+BN62+BN63</f>
        <v>160</v>
      </c>
      <c r="BO59" s="189">
        <f>BO60+BO61+BO62+BO63</f>
        <v>160</v>
      </c>
      <c r="BP59" s="191"/>
      <c r="BQ59" s="189">
        <f t="shared" si="66"/>
        <v>0</v>
      </c>
      <c r="BR59" s="189">
        <f t="shared" si="63"/>
        <v>0</v>
      </c>
      <c r="BS59" s="191"/>
      <c r="BT59" s="189">
        <f>BT60+BT61+BT62+BT63</f>
        <v>81</v>
      </c>
      <c r="BU59" s="189">
        <f>BU60+BU61+BU62+BU63</f>
        <v>81</v>
      </c>
      <c r="BV59" s="191"/>
      <c r="BW59" s="189">
        <f>BW60+BW61+BW62+BW63</f>
        <v>0</v>
      </c>
      <c r="BX59" s="189">
        <f>BX60+BX61+BX62+BX63</f>
        <v>0</v>
      </c>
      <c r="BY59" s="191"/>
      <c r="BZ59" s="189">
        <f>BZ60+BZ61+BZ62+BZ63</f>
        <v>240</v>
      </c>
      <c r="CA59" s="189">
        <f>CA60+CA61+CA62+CA63</f>
        <v>240</v>
      </c>
      <c r="CB59" s="189">
        <f>CB60+CB61+CB62+CB63</f>
        <v>0</v>
      </c>
      <c r="CC59" s="189">
        <f>CC60+CC61+CC62+CC63</f>
        <v>278</v>
      </c>
      <c r="CD59" s="189">
        <f>CD60+CD61+CD62++++++++++++++++++CD63</f>
        <v>278</v>
      </c>
      <c r="CE59" s="191"/>
      <c r="CF59" s="189">
        <f>CF60+CF61+CF62+CF63</f>
        <v>32</v>
      </c>
      <c r="CG59" s="189">
        <f>CG60+CG61+CG62+CG63</f>
        <v>32</v>
      </c>
      <c r="CH59" s="191"/>
      <c r="CI59" s="189"/>
      <c r="CJ59" s="189"/>
      <c r="CK59" s="191"/>
      <c r="CL59" s="189"/>
      <c r="CM59" s="189"/>
      <c r="CN59" s="191"/>
      <c r="CO59" s="189"/>
      <c r="CP59" s="189"/>
      <c r="CQ59" s="191"/>
      <c r="CR59" s="189"/>
      <c r="CS59" s="189"/>
      <c r="CT59" s="191"/>
      <c r="CU59" s="189">
        <f>CU60+CU61+CU62+CU63</f>
        <v>60</v>
      </c>
      <c r="CV59" s="189">
        <f>CV60+CV61+CV62+CV63</f>
        <v>60</v>
      </c>
      <c r="CW59" s="191"/>
      <c r="CX59" s="189">
        <f>CX60+CX61+CX62+CX63</f>
        <v>132</v>
      </c>
      <c r="CY59" s="189">
        <f>CY60+CY61+CY62+CY63</f>
        <v>132</v>
      </c>
      <c r="CZ59" s="191"/>
      <c r="DA59" s="189"/>
      <c r="DB59" s="189"/>
      <c r="DC59" s="191"/>
      <c r="DD59" s="189"/>
      <c r="DE59" s="189"/>
      <c r="DF59" s="191"/>
      <c r="DG59" s="189"/>
      <c r="DH59" s="189"/>
      <c r="DI59" s="191"/>
      <c r="DJ59" s="189"/>
      <c r="DK59" s="189"/>
      <c r="DL59" s="191"/>
      <c r="DM59" s="189">
        <f>DM60+DM61+DM62+DM63</f>
        <v>35</v>
      </c>
      <c r="DN59" s="189">
        <f>DN60+DN61+DN62+DN63</f>
        <v>35</v>
      </c>
      <c r="DO59" s="191"/>
      <c r="DP59" s="189"/>
      <c r="DQ59" s="189"/>
      <c r="DR59" s="191"/>
      <c r="DS59" s="189"/>
      <c r="DT59" s="189"/>
      <c r="DU59" s="191"/>
      <c r="DV59" s="189"/>
      <c r="DW59" s="189"/>
      <c r="DX59" s="191"/>
      <c r="DY59" s="189"/>
      <c r="DZ59" s="189"/>
      <c r="EA59" s="191"/>
      <c r="EB59" s="189"/>
      <c r="EC59" s="189"/>
      <c r="ED59" s="191"/>
      <c r="EE59" s="189"/>
      <c r="EF59" s="189"/>
      <c r="EG59" s="191"/>
      <c r="EH59" s="189"/>
      <c r="EI59" s="189"/>
      <c r="EJ59" s="191"/>
      <c r="EK59" s="189"/>
      <c r="EL59" s="189"/>
      <c r="EM59" s="191"/>
      <c r="EN59" s="189">
        <f>EN60+EN61+EN62+EN63</f>
        <v>420</v>
      </c>
      <c r="EO59" s="189">
        <f>EO60+EO61+EO62+EO63</f>
        <v>420</v>
      </c>
      <c r="EP59" s="191"/>
      <c r="EQ59" s="189"/>
      <c r="ER59" s="189"/>
      <c r="ES59" s="191"/>
      <c r="ET59" s="189"/>
      <c r="EU59" s="189"/>
      <c r="EV59" s="191"/>
      <c r="EW59" s="189"/>
      <c r="EX59" s="189"/>
      <c r="EY59" s="191"/>
      <c r="EZ59" s="189"/>
      <c r="FA59" s="189"/>
      <c r="FB59" s="191"/>
      <c r="FC59" s="189"/>
      <c r="FD59" s="189"/>
      <c r="FE59" s="191"/>
      <c r="FF59" s="200">
        <f>FF60++FF61+FF62+FF63</f>
        <v>754</v>
      </c>
      <c r="FG59" s="200">
        <f>FG60+FG61+FG62+FG63</f>
        <v>754</v>
      </c>
      <c r="FH59" s="191"/>
      <c r="FI59" s="219">
        <f t="shared" si="64"/>
        <v>2394</v>
      </c>
      <c r="FJ59" s="219">
        <f t="shared" si="60"/>
        <v>2394</v>
      </c>
      <c r="FK59" s="191"/>
    </row>
    <row r="60" spans="1:167" ht="15.75" x14ac:dyDescent="0.25">
      <c r="A60" s="45" t="s">
        <v>77</v>
      </c>
      <c r="B60" s="46" t="s">
        <v>21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v>80</v>
      </c>
      <c r="P60" s="38">
        <v>80</v>
      </c>
      <c r="Q60" s="38"/>
      <c r="R60" s="38"/>
      <c r="S60" s="38"/>
      <c r="T60" s="38"/>
      <c r="U60" s="38"/>
      <c r="V60" s="38"/>
      <c r="W60" s="38"/>
      <c r="X60" s="171"/>
      <c r="Y60" s="170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>
        <v>33</v>
      </c>
      <c r="BC60" s="38">
        <v>33</v>
      </c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>
        <v>60</v>
      </c>
      <c r="BO60" s="38">
        <v>60</v>
      </c>
      <c r="BP60" s="38"/>
      <c r="BQ60" s="170"/>
      <c r="BR60" s="170"/>
      <c r="BS60" s="38"/>
      <c r="BT60" s="38">
        <v>71</v>
      </c>
      <c r="BU60" s="38">
        <v>71</v>
      </c>
      <c r="BV60" s="38"/>
      <c r="BW60" s="38"/>
      <c r="BX60" s="38"/>
      <c r="BY60" s="38"/>
      <c r="BZ60" s="38">
        <v>200</v>
      </c>
      <c r="CA60" s="38">
        <v>200</v>
      </c>
      <c r="CB60" s="38"/>
      <c r="CC60" s="38">
        <v>278</v>
      </c>
      <c r="CD60" s="38">
        <v>278</v>
      </c>
      <c r="CE60" s="38"/>
      <c r="CF60" s="38">
        <v>32</v>
      </c>
      <c r="CG60" s="38">
        <v>32</v>
      </c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>
        <v>30</v>
      </c>
      <c r="CV60" s="38">
        <v>30</v>
      </c>
      <c r="CW60" s="38"/>
      <c r="CX60" s="38">
        <v>132</v>
      </c>
      <c r="CY60" s="38">
        <v>132</v>
      </c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>
        <v>35</v>
      </c>
      <c r="DN60" s="38">
        <v>35</v>
      </c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>
        <v>316</v>
      </c>
      <c r="EO60" s="38">
        <v>316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>
        <v>359</v>
      </c>
      <c r="FG60" s="38">
        <v>359</v>
      </c>
      <c r="FH60" s="38"/>
      <c r="FI60" s="221">
        <f t="shared" si="64"/>
        <v>1626</v>
      </c>
      <c r="FJ60" s="221">
        <f t="shared" si="60"/>
        <v>1626</v>
      </c>
      <c r="FK60" s="38"/>
    </row>
    <row r="61" spans="1:167" ht="15.75" x14ac:dyDescent="0.25">
      <c r="A61" s="45" t="s">
        <v>78</v>
      </c>
      <c r="B61" s="46" t="s">
        <v>21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>
        <v>62</v>
      </c>
      <c r="P61" s="38">
        <v>62</v>
      </c>
      <c r="Q61" s="38"/>
      <c r="R61" s="38">
        <v>27</v>
      </c>
      <c r="S61" s="38">
        <v>27</v>
      </c>
      <c r="T61" s="38"/>
      <c r="U61" s="38"/>
      <c r="V61" s="38"/>
      <c r="W61" s="38"/>
      <c r="X61" s="171"/>
      <c r="Y61" s="170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>
        <v>100</v>
      </c>
      <c r="BO61" s="38">
        <v>100</v>
      </c>
      <c r="BP61" s="38"/>
      <c r="BQ61" s="170"/>
      <c r="BR61" s="170"/>
      <c r="BS61" s="38"/>
      <c r="BT61" s="38">
        <v>10</v>
      </c>
      <c r="BU61" s="38">
        <v>10</v>
      </c>
      <c r="BV61" s="38"/>
      <c r="BW61" s="38"/>
      <c r="BX61" s="38"/>
      <c r="BY61" s="38"/>
      <c r="BZ61" s="38">
        <v>40</v>
      </c>
      <c r="CA61" s="38">
        <v>40</v>
      </c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>
        <v>30</v>
      </c>
      <c r="CV61" s="38">
        <v>30</v>
      </c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>
        <v>96</v>
      </c>
      <c r="EO61" s="38">
        <v>96</v>
      </c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>
        <v>395</v>
      </c>
      <c r="FG61" s="38">
        <v>395</v>
      </c>
      <c r="FH61" s="38"/>
      <c r="FI61" s="221">
        <f t="shared" si="64"/>
        <v>760</v>
      </c>
      <c r="FJ61" s="221">
        <f t="shared" si="60"/>
        <v>760</v>
      </c>
      <c r="FK61" s="38"/>
    </row>
    <row r="62" spans="1:167" ht="15.75" x14ac:dyDescent="0.25">
      <c r="A62" s="45" t="s">
        <v>85</v>
      </c>
      <c r="B62" s="46" t="s">
        <v>21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171"/>
      <c r="Y62" s="170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170"/>
      <c r="BR62" s="170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>
        <v>8</v>
      </c>
      <c r="EO62" s="38">
        <v>8</v>
      </c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221">
        <f t="shared" si="64"/>
        <v>8</v>
      </c>
      <c r="FJ62" s="221">
        <f t="shared" si="60"/>
        <v>8</v>
      </c>
      <c r="FK62" s="38"/>
    </row>
    <row r="63" spans="1:167" ht="15.75" x14ac:dyDescent="0.25">
      <c r="A63" s="45" t="s">
        <v>100</v>
      </c>
      <c r="B63" s="46" t="s">
        <v>21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71"/>
      <c r="Y63" s="170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170"/>
      <c r="BR63" s="170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221">
        <f t="shared" si="64"/>
        <v>0</v>
      </c>
      <c r="FJ63" s="221">
        <f t="shared" si="60"/>
        <v>0</v>
      </c>
      <c r="FK63" s="38"/>
    </row>
    <row r="64" spans="1:167" s="192" customFormat="1" ht="15.75" x14ac:dyDescent="0.25">
      <c r="A64" s="193" t="s">
        <v>101</v>
      </c>
      <c r="B64" s="187" t="s">
        <v>21</v>
      </c>
      <c r="C64" s="188">
        <f>C65+C66+C67+C68</f>
        <v>0</v>
      </c>
      <c r="D64" s="189">
        <f>D65+D66+D67+D68</f>
        <v>0</v>
      </c>
      <c r="E64" s="190"/>
      <c r="F64" s="188">
        <f>F65+F66+F67+F68</f>
        <v>0</v>
      </c>
      <c r="G64" s="189">
        <f>G65+G66+G67+G68</f>
        <v>0</v>
      </c>
      <c r="H64" s="194"/>
      <c r="I64" s="189">
        <f>I65+I66+I67+I68</f>
        <v>0</v>
      </c>
      <c r="J64" s="189">
        <f>J65+J66+J67+J68</f>
        <v>0</v>
      </c>
      <c r="K64" s="191"/>
      <c r="L64" s="188">
        <f>L65+L66+L67+L68</f>
        <v>0</v>
      </c>
      <c r="M64" s="189">
        <f>M65+M66+M67+M68</f>
        <v>0</v>
      </c>
      <c r="N64" s="191"/>
      <c r="O64" s="188">
        <f>O65+O66+O67+O68</f>
        <v>0</v>
      </c>
      <c r="P64" s="189">
        <f>P65+P66+P67+P68</f>
        <v>0</v>
      </c>
      <c r="Q64" s="191"/>
      <c r="R64" s="188">
        <f>R65+R66+R67+R68</f>
        <v>0</v>
      </c>
      <c r="S64" s="189">
        <f>S65+S66+S67+S68</f>
        <v>0</v>
      </c>
      <c r="T64" s="188"/>
      <c r="U64" s="188">
        <f>U65+U66+U67+U68</f>
        <v>0</v>
      </c>
      <c r="V64" s="189">
        <f>V65+V66+V67+V68</f>
        <v>0</v>
      </c>
      <c r="W64" s="191"/>
      <c r="X64" s="188">
        <f t="shared" si="61"/>
        <v>0</v>
      </c>
      <c r="Y64" s="189">
        <f t="shared" si="65"/>
        <v>0</v>
      </c>
      <c r="Z64" s="191"/>
      <c r="AA64" s="189"/>
      <c r="AB64" s="189"/>
      <c r="AC64" s="191"/>
      <c r="AD64" s="189">
        <f>AD65+AD66+AD67+AD68</f>
        <v>0</v>
      </c>
      <c r="AE64" s="189">
        <f>AE65+AE66+AE67+AE68</f>
        <v>0</v>
      </c>
      <c r="AF64" s="191"/>
      <c r="AG64" s="189">
        <f>AG65+AG66+AG67+AG68</f>
        <v>0</v>
      </c>
      <c r="AH64" s="189">
        <f>AH65+AH66+AH67+AH68</f>
        <v>0</v>
      </c>
      <c r="AI64" s="191"/>
      <c r="AJ64" s="189"/>
      <c r="AK64" s="189"/>
      <c r="AL64" s="191"/>
      <c r="AM64" s="189">
        <f>AM65+AM66+AM67+AM68</f>
        <v>0</v>
      </c>
      <c r="AN64" s="189">
        <f>AN65+AN66+AN67+AN68</f>
        <v>0</v>
      </c>
      <c r="AO64" s="191"/>
      <c r="AP64" s="189"/>
      <c r="AQ64" s="189"/>
      <c r="AR64" s="191"/>
      <c r="AS64" s="189"/>
      <c r="AT64" s="189"/>
      <c r="AU64" s="191"/>
      <c r="AV64" s="189"/>
      <c r="AW64" s="189"/>
      <c r="AX64" s="191"/>
      <c r="AY64" s="189"/>
      <c r="AZ64" s="189"/>
      <c r="BA64" s="191"/>
      <c r="BB64" s="189"/>
      <c r="BC64" s="189"/>
      <c r="BD64" s="191"/>
      <c r="BE64" s="189">
        <f>BE65+BE66+BE67+BE68</f>
        <v>0</v>
      </c>
      <c r="BF64" s="189">
        <f t="shared" ref="BF64" si="72">BF65+BF66+BF67+BF68</f>
        <v>0</v>
      </c>
      <c r="BG64" s="191"/>
      <c r="BH64" s="189">
        <f>BH65+BH66+BH67+BH68</f>
        <v>0</v>
      </c>
      <c r="BI64" s="189">
        <f>BI65+BI66+BI67+BI68</f>
        <v>0</v>
      </c>
      <c r="BJ64" s="191"/>
      <c r="BK64" s="189"/>
      <c r="BL64" s="189"/>
      <c r="BM64" s="191"/>
      <c r="BN64" s="189"/>
      <c r="BO64" s="189"/>
      <c r="BP64" s="191"/>
      <c r="BQ64" s="189">
        <f t="shared" si="66"/>
        <v>0</v>
      </c>
      <c r="BR64" s="189">
        <f t="shared" si="63"/>
        <v>0</v>
      </c>
      <c r="BS64" s="191"/>
      <c r="BT64" s="189">
        <f>BT65+BT66+BT67+BT68</f>
        <v>0</v>
      </c>
      <c r="BU64" s="189">
        <f>BU65+BU66+BU67+BU68</f>
        <v>0</v>
      </c>
      <c r="BV64" s="191"/>
      <c r="BW64" s="189">
        <f>BW65+BW66+BW67+BW68</f>
        <v>0</v>
      </c>
      <c r="BX64" s="189">
        <f>BX65+BX66+BX67+BX68</f>
        <v>0</v>
      </c>
      <c r="BY64" s="191"/>
      <c r="BZ64" s="189"/>
      <c r="CA64" s="189"/>
      <c r="CB64" s="191"/>
      <c r="CC64" s="212">
        <f>CC65+CC66+CC67+CC68</f>
        <v>0</v>
      </c>
      <c r="CD64" s="212">
        <f>CD65+CD66+CD67+CD68</f>
        <v>0</v>
      </c>
      <c r="CE64" s="191"/>
      <c r="CF64" s="189"/>
      <c r="CG64" s="189"/>
      <c r="CH64" s="191"/>
      <c r="CI64" s="189"/>
      <c r="CJ64" s="189"/>
      <c r="CK64" s="191"/>
      <c r="CL64" s="189"/>
      <c r="CM64" s="189"/>
      <c r="CN64" s="191"/>
      <c r="CO64" s="189"/>
      <c r="CP64" s="189"/>
      <c r="CQ64" s="191"/>
      <c r="CR64" s="189"/>
      <c r="CS64" s="189"/>
      <c r="CT64" s="191"/>
      <c r="CU64" s="189"/>
      <c r="CV64" s="189"/>
      <c r="CW64" s="191"/>
      <c r="CX64" s="189"/>
      <c r="CY64" s="189"/>
      <c r="CZ64" s="191"/>
      <c r="DA64" s="189"/>
      <c r="DB64" s="189"/>
      <c r="DC64" s="191"/>
      <c r="DD64" s="189"/>
      <c r="DE64" s="189"/>
      <c r="DF64" s="191"/>
      <c r="DG64" s="189"/>
      <c r="DH64" s="189"/>
      <c r="DI64" s="191"/>
      <c r="DJ64" s="189"/>
      <c r="DK64" s="189"/>
      <c r="DL64" s="191"/>
      <c r="DM64" s="189"/>
      <c r="DN64" s="189"/>
      <c r="DO64" s="191"/>
      <c r="DP64" s="189"/>
      <c r="DQ64" s="189"/>
      <c r="DR64" s="191"/>
      <c r="DS64" s="189"/>
      <c r="DT64" s="189"/>
      <c r="DU64" s="191"/>
      <c r="DV64" s="189"/>
      <c r="DW64" s="189"/>
      <c r="DX64" s="191"/>
      <c r="DY64" s="189"/>
      <c r="DZ64" s="189"/>
      <c r="EA64" s="191"/>
      <c r="EB64" s="189"/>
      <c r="EC64" s="189"/>
      <c r="ED64" s="191"/>
      <c r="EE64" s="189"/>
      <c r="EF64" s="189"/>
      <c r="EG64" s="191"/>
      <c r="EH64" s="189"/>
      <c r="EI64" s="189"/>
      <c r="EJ64" s="191"/>
      <c r="EK64" s="189"/>
      <c r="EL64" s="189"/>
      <c r="EM64" s="191"/>
      <c r="EN64" s="189"/>
      <c r="EO64" s="189"/>
      <c r="EP64" s="191"/>
      <c r="EQ64" s="189"/>
      <c r="ER64" s="189"/>
      <c r="ES64" s="191"/>
      <c r="ET64" s="189"/>
      <c r="EU64" s="189"/>
      <c r="EV64" s="191"/>
      <c r="EW64" s="189"/>
      <c r="EX64" s="189"/>
      <c r="EY64" s="191"/>
      <c r="EZ64" s="189"/>
      <c r="FA64" s="189"/>
      <c r="FB64" s="191"/>
      <c r="FC64" s="189"/>
      <c r="FD64" s="189"/>
      <c r="FE64" s="191"/>
      <c r="FF64" s="189">
        <f>FF65++FF66+FF67+FF68</f>
        <v>0</v>
      </c>
      <c r="FG64" s="200">
        <f>FG65+FG66+FG67+FG68</f>
        <v>0</v>
      </c>
      <c r="FH64" s="191"/>
      <c r="FI64" s="219">
        <f t="shared" si="64"/>
        <v>0</v>
      </c>
      <c r="FJ64" s="219">
        <f t="shared" si="60"/>
        <v>0</v>
      </c>
      <c r="FK64" s="191"/>
    </row>
    <row r="65" spans="1:167" ht="15.75" x14ac:dyDescent="0.25">
      <c r="A65" s="45" t="s">
        <v>77</v>
      </c>
      <c r="B65" s="46" t="s">
        <v>21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171"/>
      <c r="Y65" s="170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170"/>
      <c r="BR65" s="170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221">
        <f t="shared" si="64"/>
        <v>0</v>
      </c>
      <c r="FJ65" s="221">
        <f t="shared" si="60"/>
        <v>0</v>
      </c>
      <c r="FK65" s="38"/>
    </row>
    <row r="66" spans="1:167" ht="15.75" x14ac:dyDescent="0.25">
      <c r="A66" s="45" t="s">
        <v>78</v>
      </c>
      <c r="B66" s="46" t="s">
        <v>21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71"/>
      <c r="Y66" s="170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170"/>
      <c r="BR66" s="170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221">
        <f t="shared" si="64"/>
        <v>0</v>
      </c>
      <c r="FJ66" s="221">
        <f t="shared" si="60"/>
        <v>0</v>
      </c>
      <c r="FK66" s="38"/>
    </row>
    <row r="67" spans="1:167" ht="15.75" x14ac:dyDescent="0.25">
      <c r="A67" s="45" t="s">
        <v>85</v>
      </c>
      <c r="B67" s="46" t="s">
        <v>21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171"/>
      <c r="Y67" s="170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170"/>
      <c r="BR67" s="170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221">
        <f t="shared" si="64"/>
        <v>0</v>
      </c>
      <c r="FJ67" s="221">
        <f t="shared" si="60"/>
        <v>0</v>
      </c>
      <c r="FK67" s="38"/>
    </row>
    <row r="68" spans="1:167" ht="15.75" x14ac:dyDescent="0.25">
      <c r="A68" s="45" t="s">
        <v>100</v>
      </c>
      <c r="B68" s="46" t="s">
        <v>21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171"/>
      <c r="Y68" s="170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170"/>
      <c r="BR68" s="170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221">
        <f t="shared" si="64"/>
        <v>0</v>
      </c>
      <c r="FJ68" s="221">
        <f t="shared" si="60"/>
        <v>0</v>
      </c>
      <c r="FK68" s="38"/>
    </row>
    <row r="69" spans="1:167" s="192" customFormat="1" ht="15.75" x14ac:dyDescent="0.25">
      <c r="A69" s="193" t="s">
        <v>102</v>
      </c>
      <c r="B69" s="187" t="s">
        <v>21</v>
      </c>
      <c r="C69" s="188">
        <f>C70+C71+C72+C73</f>
        <v>0</v>
      </c>
      <c r="D69" s="189">
        <f>D70+D71+D72+D73</f>
        <v>0</v>
      </c>
      <c r="E69" s="190"/>
      <c r="F69" s="188">
        <f>F70+F71+F72+F73</f>
        <v>0</v>
      </c>
      <c r="G69" s="189">
        <f>G70+G71+G72+G73</f>
        <v>0</v>
      </c>
      <c r="H69" s="194"/>
      <c r="I69" s="189">
        <f>I70+I71+I72+I73</f>
        <v>0</v>
      </c>
      <c r="J69" s="189">
        <f>J70+J71+J72+J73</f>
        <v>0</v>
      </c>
      <c r="K69" s="191"/>
      <c r="L69" s="188">
        <f>L70+L71+L72+L73</f>
        <v>0</v>
      </c>
      <c r="M69" s="189">
        <f>M70+M71+M72+M73</f>
        <v>0</v>
      </c>
      <c r="N69" s="191"/>
      <c r="O69" s="188">
        <f>O70+O71+O72+O73</f>
        <v>0</v>
      </c>
      <c r="P69" s="189">
        <f>P70+P71+P72+P73</f>
        <v>0</v>
      </c>
      <c r="Q69" s="191"/>
      <c r="R69" s="188">
        <f>R70+R71+R72+R73</f>
        <v>0</v>
      </c>
      <c r="S69" s="189">
        <f>S70+S71+S72+S73</f>
        <v>0</v>
      </c>
      <c r="T69" s="188"/>
      <c r="U69" s="188">
        <f>U70+U71+U72+U73</f>
        <v>0</v>
      </c>
      <c r="V69" s="189">
        <f>V70+V71+V72+V73</f>
        <v>0</v>
      </c>
      <c r="W69" s="191"/>
      <c r="X69" s="188">
        <f t="shared" si="61"/>
        <v>0</v>
      </c>
      <c r="Y69" s="189">
        <f t="shared" si="65"/>
        <v>0</v>
      </c>
      <c r="Z69" s="191"/>
      <c r="AA69" s="189"/>
      <c r="AB69" s="189"/>
      <c r="AC69" s="191"/>
      <c r="AD69" s="189">
        <f>AD70+AD71+AD72+AD73</f>
        <v>0</v>
      </c>
      <c r="AE69" s="189">
        <f>AE70+AE71+AE72+AE73</f>
        <v>0</v>
      </c>
      <c r="AF69" s="191"/>
      <c r="AG69" s="189">
        <f>AG70+AG71+AG72+AG73</f>
        <v>0</v>
      </c>
      <c r="AH69" s="189">
        <f>AH70+AH71+AH72+AH73</f>
        <v>0</v>
      </c>
      <c r="AI69" s="191"/>
      <c r="AJ69" s="189"/>
      <c r="AK69" s="189"/>
      <c r="AL69" s="191"/>
      <c r="AM69" s="189">
        <f>AM70+AM71+AM72+AM73</f>
        <v>0</v>
      </c>
      <c r="AN69" s="189">
        <f>AN70+AN71+AN72+AN73</f>
        <v>0</v>
      </c>
      <c r="AO69" s="191"/>
      <c r="AP69" s="189"/>
      <c r="AQ69" s="189"/>
      <c r="AR69" s="191"/>
      <c r="AS69" s="189"/>
      <c r="AT69" s="189"/>
      <c r="AU69" s="191"/>
      <c r="AV69" s="189"/>
      <c r="AW69" s="189"/>
      <c r="AX69" s="191"/>
      <c r="AY69" s="189"/>
      <c r="AZ69" s="189"/>
      <c r="BA69" s="191"/>
      <c r="BB69" s="189"/>
      <c r="BC69" s="189"/>
      <c r="BD69" s="191"/>
      <c r="BE69" s="189">
        <f>BE70+BE71+BE72+BE73</f>
        <v>0</v>
      </c>
      <c r="BF69" s="189">
        <f t="shared" ref="BF69" si="73">BF70+BF71+BF72+BF73</f>
        <v>0</v>
      </c>
      <c r="BG69" s="191"/>
      <c r="BH69" s="189">
        <f>BH70+BH71+BH72+BH73</f>
        <v>94</v>
      </c>
      <c r="BI69" s="189">
        <f>BI70+BI71+BI72+BI73</f>
        <v>94</v>
      </c>
      <c r="BJ69" s="191"/>
      <c r="BK69" s="189"/>
      <c r="BL69" s="189"/>
      <c r="BM69" s="191"/>
      <c r="BN69" s="189">
        <f>BN70+BN71+BN72+BN73</f>
        <v>45</v>
      </c>
      <c r="BO69" s="189">
        <f t="shared" ref="BO69" si="74">BO70+BO71+BO72+BO73</f>
        <v>45</v>
      </c>
      <c r="BP69" s="191"/>
      <c r="BQ69" s="189">
        <f t="shared" si="66"/>
        <v>0</v>
      </c>
      <c r="BR69" s="189">
        <f t="shared" si="63"/>
        <v>0</v>
      </c>
      <c r="BS69" s="191"/>
      <c r="BT69" s="189">
        <f>BT70+BT71+BT72+BT73</f>
        <v>0</v>
      </c>
      <c r="BU69" s="189">
        <f>BU70+BU71+BU72+BU73</f>
        <v>0</v>
      </c>
      <c r="BV69" s="191"/>
      <c r="BW69" s="189">
        <f>BW70+BW71+BW72+BW73</f>
        <v>0</v>
      </c>
      <c r="BX69" s="189">
        <f>BX70+BX71+BX72+BX73</f>
        <v>0</v>
      </c>
      <c r="BY69" s="191"/>
      <c r="BZ69" s="189"/>
      <c r="CA69" s="189"/>
      <c r="CB69" s="191"/>
      <c r="CC69" s="212">
        <f>CC70+CC71+CC72+CC73</f>
        <v>0</v>
      </c>
      <c r="CD69" s="212">
        <f>CD70+CD71+CD72+CD73</f>
        <v>0</v>
      </c>
      <c r="CE69" s="191"/>
      <c r="CF69" s="189"/>
      <c r="CG69" s="189"/>
      <c r="CH69" s="191"/>
      <c r="CI69" s="189"/>
      <c r="CJ69" s="189"/>
      <c r="CK69" s="191"/>
      <c r="CL69" s="189"/>
      <c r="CM69" s="189"/>
      <c r="CN69" s="191"/>
      <c r="CO69" s="189"/>
      <c r="CP69" s="189"/>
      <c r="CQ69" s="191"/>
      <c r="CR69" s="189"/>
      <c r="CS69" s="189"/>
      <c r="CT69" s="191"/>
      <c r="CU69" s="189"/>
      <c r="CV69" s="189"/>
      <c r="CW69" s="191"/>
      <c r="CX69" s="189"/>
      <c r="CY69" s="189"/>
      <c r="CZ69" s="191"/>
      <c r="DA69" s="189"/>
      <c r="DB69" s="189"/>
      <c r="DC69" s="191"/>
      <c r="DD69" s="189"/>
      <c r="DE69" s="189"/>
      <c r="DF69" s="191"/>
      <c r="DG69" s="189">
        <f>DG70+DG71+DG72+DG73</f>
        <v>20</v>
      </c>
      <c r="DH69" s="189">
        <f>DH70+DH71+DH72+DH73</f>
        <v>20</v>
      </c>
      <c r="DI69" s="191"/>
      <c r="DJ69" s="189"/>
      <c r="DK69" s="189"/>
      <c r="DL69" s="191"/>
      <c r="DM69" s="189"/>
      <c r="DN69" s="189"/>
      <c r="DO69" s="191"/>
      <c r="DP69" s="189"/>
      <c r="DQ69" s="189"/>
      <c r="DR69" s="191"/>
      <c r="DS69" s="189">
        <f>DS70+DS71+DS72+DS73</f>
        <v>32</v>
      </c>
      <c r="DT69" s="189">
        <f>DT70+DT71+DT72+DT73</f>
        <v>32</v>
      </c>
      <c r="DU69" s="191"/>
      <c r="DV69" s="189">
        <f>DV70+DV71+DV72+DV73</f>
        <v>25</v>
      </c>
      <c r="DW69" s="189">
        <f>DW70+DW71+DW72+DW73</f>
        <v>25</v>
      </c>
      <c r="DX69" s="191"/>
      <c r="DY69" s="189"/>
      <c r="DZ69" s="189"/>
      <c r="EA69" s="191"/>
      <c r="EB69" s="189"/>
      <c r="EC69" s="189"/>
      <c r="ED69" s="191"/>
      <c r="EE69" s="189">
        <f>EE70+EE71+EE72+EE73</f>
        <v>39</v>
      </c>
      <c r="EF69" s="189">
        <f>EF70+EF71+EF72+EF73</f>
        <v>39</v>
      </c>
      <c r="EG69" s="191"/>
      <c r="EH69" s="189">
        <f>EH70+EH71+EH73</f>
        <v>87</v>
      </c>
      <c r="EI69" s="189">
        <f>EI70+EI71+EI72+EI73</f>
        <v>87</v>
      </c>
      <c r="EJ69" s="191"/>
      <c r="EK69" s="189"/>
      <c r="EL69" s="189"/>
      <c r="EM69" s="191"/>
      <c r="EN69" s="189"/>
      <c r="EO69" s="189"/>
      <c r="EP69" s="191"/>
      <c r="EQ69" s="189"/>
      <c r="ER69" s="189"/>
      <c r="ES69" s="191"/>
      <c r="ET69" s="189"/>
      <c r="EU69" s="189"/>
      <c r="EV69" s="191"/>
      <c r="EW69" s="189"/>
      <c r="EX69" s="189"/>
      <c r="EY69" s="191"/>
      <c r="EZ69" s="189"/>
      <c r="FA69" s="189"/>
      <c r="FB69" s="191"/>
      <c r="FC69" s="189">
        <f>FC70+FC71+FC72+FC73</f>
        <v>54</v>
      </c>
      <c r="FD69" s="189">
        <f>FD70+FD71+FD72+FD73</f>
        <v>54</v>
      </c>
      <c r="FE69" s="191"/>
      <c r="FF69" s="200">
        <f>FF70++FF71+FF72+FF73</f>
        <v>50</v>
      </c>
      <c r="FG69" s="200">
        <f>FG70+FG71+FG72+FG73</f>
        <v>50</v>
      </c>
      <c r="FH69" s="191"/>
      <c r="FI69" s="219">
        <f t="shared" si="64"/>
        <v>446</v>
      </c>
      <c r="FJ69" s="219">
        <f t="shared" si="60"/>
        <v>446</v>
      </c>
      <c r="FK69" s="191"/>
    </row>
    <row r="70" spans="1:167" ht="15.75" x14ac:dyDescent="0.25">
      <c r="A70" s="45" t="s">
        <v>77</v>
      </c>
      <c r="B70" s="46" t="s">
        <v>21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171"/>
      <c r="Y70" s="170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>
        <v>53</v>
      </c>
      <c r="BI70" s="38">
        <v>53</v>
      </c>
      <c r="BJ70" s="38"/>
      <c r="BK70" s="38"/>
      <c r="BL70" s="38"/>
      <c r="BM70" s="38"/>
      <c r="BN70" s="38">
        <v>15</v>
      </c>
      <c r="BO70" s="38">
        <v>15</v>
      </c>
      <c r="BP70" s="38"/>
      <c r="BQ70" s="170"/>
      <c r="BR70" s="170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>
        <v>20</v>
      </c>
      <c r="DH70" s="38">
        <v>20</v>
      </c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>
        <v>32</v>
      </c>
      <c r="DT70" s="38">
        <v>32</v>
      </c>
      <c r="DU70" s="38"/>
      <c r="DV70" s="38">
        <v>25</v>
      </c>
      <c r="DW70" s="38">
        <v>25</v>
      </c>
      <c r="DX70" s="38"/>
      <c r="DY70" s="38"/>
      <c r="DZ70" s="38"/>
      <c r="EA70" s="38"/>
      <c r="EB70" s="38"/>
      <c r="EC70" s="38"/>
      <c r="ED70" s="38"/>
      <c r="EE70" s="38">
        <v>39</v>
      </c>
      <c r="EF70" s="38">
        <v>39</v>
      </c>
      <c r="EG70" s="38"/>
      <c r="EH70" s="38">
        <v>68</v>
      </c>
      <c r="EI70" s="38">
        <v>68</v>
      </c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>
        <v>54</v>
      </c>
      <c r="FD70" s="38">
        <v>54</v>
      </c>
      <c r="FE70" s="38"/>
      <c r="FF70" s="38">
        <v>14</v>
      </c>
      <c r="FG70" s="38">
        <v>14</v>
      </c>
      <c r="FH70" s="38"/>
      <c r="FI70" s="221">
        <f t="shared" si="64"/>
        <v>320</v>
      </c>
      <c r="FJ70" s="221">
        <f t="shared" si="60"/>
        <v>320</v>
      </c>
      <c r="FK70" s="38"/>
    </row>
    <row r="71" spans="1:167" ht="15.75" x14ac:dyDescent="0.25">
      <c r="A71" s="45" t="s">
        <v>78</v>
      </c>
      <c r="B71" s="46" t="s">
        <v>21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171"/>
      <c r="Y71" s="170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>
        <v>41</v>
      </c>
      <c r="BI71" s="38">
        <v>41</v>
      </c>
      <c r="BJ71" s="38"/>
      <c r="BK71" s="38"/>
      <c r="BL71" s="38"/>
      <c r="BM71" s="38"/>
      <c r="BN71" s="38">
        <v>30</v>
      </c>
      <c r="BO71" s="38">
        <v>30</v>
      </c>
      <c r="BP71" s="38"/>
      <c r="BQ71" s="170"/>
      <c r="BR71" s="170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>
        <v>19</v>
      </c>
      <c r="EI71" s="38">
        <v>19</v>
      </c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>
        <v>36</v>
      </c>
      <c r="FG71" s="38">
        <v>36</v>
      </c>
      <c r="FH71" s="38"/>
      <c r="FI71" s="221">
        <f t="shared" si="64"/>
        <v>126</v>
      </c>
      <c r="FJ71" s="221">
        <f t="shared" si="60"/>
        <v>126</v>
      </c>
      <c r="FK71" s="38"/>
    </row>
    <row r="72" spans="1:167" ht="15.75" x14ac:dyDescent="0.25">
      <c r="A72" s="45" t="s">
        <v>85</v>
      </c>
      <c r="B72" s="46" t="s">
        <v>21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171"/>
      <c r="Y72" s="170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170"/>
      <c r="BR72" s="170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221">
        <f t="shared" si="64"/>
        <v>0</v>
      </c>
      <c r="FJ72" s="221">
        <f t="shared" si="60"/>
        <v>0</v>
      </c>
      <c r="FK72" s="38"/>
    </row>
    <row r="73" spans="1:167" ht="15.75" x14ac:dyDescent="0.25">
      <c r="A73" s="45" t="s">
        <v>100</v>
      </c>
      <c r="B73" s="46" t="s">
        <v>21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171"/>
      <c r="Y73" s="170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170"/>
      <c r="BR73" s="170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221">
        <f t="shared" si="64"/>
        <v>0</v>
      </c>
      <c r="FJ73" s="221">
        <f t="shared" si="60"/>
        <v>0</v>
      </c>
      <c r="FK73" s="38"/>
    </row>
    <row r="74" spans="1:167" s="192" customFormat="1" ht="15.75" x14ac:dyDescent="0.25">
      <c r="A74" s="193" t="s">
        <v>103</v>
      </c>
      <c r="B74" s="187" t="s">
        <v>21</v>
      </c>
      <c r="C74" s="188">
        <f>C75+C76+C77+C78</f>
        <v>0</v>
      </c>
      <c r="D74" s="189">
        <f>D75+D76+D77+D78</f>
        <v>0</v>
      </c>
      <c r="E74" s="190"/>
      <c r="F74" s="188">
        <f>F75+F76+F77+F78</f>
        <v>0</v>
      </c>
      <c r="G74" s="189">
        <f>G75+G76+G77+G78</f>
        <v>0</v>
      </c>
      <c r="H74" s="194"/>
      <c r="I74" s="189">
        <f>I75+I76+I77+I78</f>
        <v>0</v>
      </c>
      <c r="J74" s="189">
        <f>J75+J76+J77+J78</f>
        <v>0</v>
      </c>
      <c r="K74" s="191"/>
      <c r="L74" s="188">
        <f>L75+L76+L77+L78</f>
        <v>0</v>
      </c>
      <c r="M74" s="189">
        <f>M75+M76+M77+M78</f>
        <v>0</v>
      </c>
      <c r="N74" s="191"/>
      <c r="O74" s="188">
        <f>O75+O76+O77+O78</f>
        <v>0</v>
      </c>
      <c r="P74" s="189">
        <f>P75+P76+P77+P78</f>
        <v>0</v>
      </c>
      <c r="Q74" s="191"/>
      <c r="R74" s="188">
        <f>R75+R76+R77+R78</f>
        <v>0</v>
      </c>
      <c r="S74" s="189">
        <f>S75+S76+S77+S78</f>
        <v>0</v>
      </c>
      <c r="T74" s="188"/>
      <c r="U74" s="188">
        <f>U75+U76+U77+U78</f>
        <v>0</v>
      </c>
      <c r="V74" s="189">
        <f>V75+V76+V77+V78</f>
        <v>0</v>
      </c>
      <c r="W74" s="191"/>
      <c r="X74" s="188">
        <f t="shared" si="61"/>
        <v>0</v>
      </c>
      <c r="Y74" s="189">
        <f t="shared" si="65"/>
        <v>0</v>
      </c>
      <c r="Z74" s="191"/>
      <c r="AA74" s="189"/>
      <c r="AB74" s="189"/>
      <c r="AC74" s="191"/>
      <c r="AD74" s="189">
        <f>AD75+AD76+AD77+AD78</f>
        <v>0</v>
      </c>
      <c r="AE74" s="189">
        <f>AE75+AE76+AE77+AE78</f>
        <v>0</v>
      </c>
      <c r="AF74" s="191"/>
      <c r="AG74" s="189">
        <f>AG75+AG76+AG77+AG78</f>
        <v>0</v>
      </c>
      <c r="AH74" s="189">
        <f>AH75+AH76+AH77+AH78</f>
        <v>0</v>
      </c>
      <c r="AI74" s="191"/>
      <c r="AJ74" s="189"/>
      <c r="AK74" s="189"/>
      <c r="AL74" s="191"/>
      <c r="AM74" s="189">
        <f>AM75+AM76+AM77+AM78</f>
        <v>0</v>
      </c>
      <c r="AN74" s="189">
        <f>AN75+AN76+AN77+AN78</f>
        <v>0</v>
      </c>
      <c r="AO74" s="191"/>
      <c r="AP74" s="189"/>
      <c r="AQ74" s="189"/>
      <c r="AR74" s="191"/>
      <c r="AS74" s="189"/>
      <c r="AT74" s="189"/>
      <c r="AU74" s="191"/>
      <c r="AV74" s="189"/>
      <c r="AW74" s="189"/>
      <c r="AX74" s="191"/>
      <c r="AY74" s="189"/>
      <c r="AZ74" s="189"/>
      <c r="BA74" s="191"/>
      <c r="BB74" s="189">
        <f>BB75+BB76+BB77</f>
        <v>37</v>
      </c>
      <c r="BC74" s="189">
        <f>BC75+BC76+BC77+BC78</f>
        <v>37</v>
      </c>
      <c r="BD74" s="191"/>
      <c r="BE74" s="189">
        <f>BE75+BE76+BE77+BE78</f>
        <v>0</v>
      </c>
      <c r="BF74" s="189">
        <f t="shared" ref="BF74" si="75">BF75+BF76+BF77+BF78</f>
        <v>0</v>
      </c>
      <c r="BG74" s="191"/>
      <c r="BH74" s="189">
        <f>BH75+BH76+BH77+BH78</f>
        <v>0</v>
      </c>
      <c r="BI74" s="189">
        <f>BI75+BI76+BI77+BI78</f>
        <v>0</v>
      </c>
      <c r="BJ74" s="191"/>
      <c r="BK74" s="189"/>
      <c r="BL74" s="189"/>
      <c r="BM74" s="191"/>
      <c r="BN74" s="189"/>
      <c r="BO74" s="189"/>
      <c r="BP74" s="191"/>
      <c r="BQ74" s="189">
        <f t="shared" si="66"/>
        <v>0</v>
      </c>
      <c r="BR74" s="189">
        <f t="shared" si="63"/>
        <v>0</v>
      </c>
      <c r="BS74" s="191"/>
      <c r="BT74" s="189">
        <f>BT75+BT76+BT77+BT78</f>
        <v>0</v>
      </c>
      <c r="BU74" s="189">
        <f>BU75+BU76+BU77+BU78</f>
        <v>0</v>
      </c>
      <c r="BV74" s="191"/>
      <c r="BW74" s="189">
        <f>BW75+BW76+BW77+BW78</f>
        <v>0</v>
      </c>
      <c r="BX74" s="189">
        <f>BX75+BX76+BX77+BX78</f>
        <v>0</v>
      </c>
      <c r="BY74" s="191"/>
      <c r="BZ74" s="189"/>
      <c r="CA74" s="189"/>
      <c r="CB74" s="191"/>
      <c r="CC74" s="212">
        <f>CC75+CC76+CC77+CC78</f>
        <v>0</v>
      </c>
      <c r="CD74" s="212">
        <f>CD75+CD76+CD77+CD78</f>
        <v>0</v>
      </c>
      <c r="CE74" s="191"/>
      <c r="CF74" s="189"/>
      <c r="CG74" s="189"/>
      <c r="CH74" s="191"/>
      <c r="CI74" s="189"/>
      <c r="CJ74" s="189"/>
      <c r="CK74" s="191"/>
      <c r="CL74" s="189"/>
      <c r="CM74" s="189"/>
      <c r="CN74" s="191"/>
      <c r="CO74" s="189"/>
      <c r="CP74" s="189"/>
      <c r="CQ74" s="191"/>
      <c r="CR74" s="189"/>
      <c r="CS74" s="189"/>
      <c r="CT74" s="191"/>
      <c r="CU74" s="189"/>
      <c r="CV74" s="189"/>
      <c r="CW74" s="191"/>
      <c r="CX74" s="189"/>
      <c r="CY74" s="189"/>
      <c r="CZ74" s="191"/>
      <c r="DA74" s="189"/>
      <c r="DB74" s="189"/>
      <c r="DC74" s="191"/>
      <c r="DD74" s="189"/>
      <c r="DE74" s="189"/>
      <c r="DF74" s="191"/>
      <c r="DG74" s="189"/>
      <c r="DH74" s="189"/>
      <c r="DI74" s="191"/>
      <c r="DJ74" s="189"/>
      <c r="DK74" s="189"/>
      <c r="DL74" s="191"/>
      <c r="DM74" s="189">
        <f>DM75+DM76+DM77+DM78</f>
        <v>94</v>
      </c>
      <c r="DN74" s="189">
        <f>DN75++DN76+DN77+DN78</f>
        <v>94</v>
      </c>
      <c r="DO74" s="191"/>
      <c r="DP74" s="189"/>
      <c r="DQ74" s="189"/>
      <c r="DR74" s="191"/>
      <c r="DS74" s="189"/>
      <c r="DT74" s="189"/>
      <c r="DU74" s="191"/>
      <c r="DV74" s="189"/>
      <c r="DW74" s="189"/>
      <c r="DX74" s="191"/>
      <c r="DY74" s="189"/>
      <c r="DZ74" s="189"/>
      <c r="EA74" s="191"/>
      <c r="EB74" s="189"/>
      <c r="EC74" s="189"/>
      <c r="ED74" s="191"/>
      <c r="EE74" s="189"/>
      <c r="EF74" s="189"/>
      <c r="EG74" s="191"/>
      <c r="EH74" s="189"/>
      <c r="EI74" s="189"/>
      <c r="EJ74" s="191"/>
      <c r="EK74" s="189"/>
      <c r="EL74" s="189"/>
      <c r="EM74" s="191"/>
      <c r="EN74" s="189"/>
      <c r="EO74" s="189"/>
      <c r="EP74" s="191"/>
      <c r="EQ74" s="189"/>
      <c r="ER74" s="189"/>
      <c r="ES74" s="191"/>
      <c r="ET74" s="189"/>
      <c r="EU74" s="189"/>
      <c r="EV74" s="191"/>
      <c r="EW74" s="189"/>
      <c r="EX74" s="189"/>
      <c r="EY74" s="191"/>
      <c r="EZ74" s="189"/>
      <c r="FA74" s="189"/>
      <c r="FB74" s="191"/>
      <c r="FC74" s="189"/>
      <c r="FD74" s="189"/>
      <c r="FE74" s="191"/>
      <c r="FF74" s="200">
        <f>FF75++FF76+FF77+FF78</f>
        <v>282</v>
      </c>
      <c r="FG74" s="200">
        <f>FG75+FG76+FG77+FG78</f>
        <v>282</v>
      </c>
      <c r="FH74" s="191"/>
      <c r="FI74" s="219">
        <f t="shared" si="64"/>
        <v>413</v>
      </c>
      <c r="FJ74" s="219">
        <f t="shared" si="60"/>
        <v>413</v>
      </c>
      <c r="FK74" s="191"/>
    </row>
    <row r="75" spans="1:167" ht="15.75" x14ac:dyDescent="0.25">
      <c r="A75" s="45" t="s">
        <v>77</v>
      </c>
      <c r="B75" s="46" t="s">
        <v>21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171"/>
      <c r="Y75" s="170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>
        <v>37</v>
      </c>
      <c r="BC75" s="38">
        <v>37</v>
      </c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170"/>
      <c r="BR75" s="170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>
        <v>94</v>
      </c>
      <c r="DN75" s="38">
        <v>94</v>
      </c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>
        <v>33</v>
      </c>
      <c r="FG75" s="38">
        <v>33</v>
      </c>
      <c r="FH75" s="38"/>
      <c r="FI75" s="221">
        <f t="shared" si="64"/>
        <v>164</v>
      </c>
      <c r="FJ75" s="221">
        <f t="shared" si="60"/>
        <v>164</v>
      </c>
      <c r="FK75" s="38"/>
    </row>
    <row r="76" spans="1:167" ht="15.75" x14ac:dyDescent="0.25">
      <c r="A76" s="45" t="s">
        <v>78</v>
      </c>
      <c r="B76" s="46" t="s">
        <v>21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171"/>
      <c r="Y76" s="170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170"/>
      <c r="BR76" s="170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>
        <v>249</v>
      </c>
      <c r="FG76" s="38">
        <v>249</v>
      </c>
      <c r="FH76" s="38"/>
      <c r="FI76" s="221">
        <f t="shared" si="64"/>
        <v>249</v>
      </c>
      <c r="FJ76" s="221">
        <f t="shared" si="60"/>
        <v>249</v>
      </c>
      <c r="FK76" s="38"/>
    </row>
    <row r="77" spans="1:167" ht="15.75" x14ac:dyDescent="0.25">
      <c r="A77" s="45" t="s">
        <v>85</v>
      </c>
      <c r="B77" s="46" t="s">
        <v>21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171"/>
      <c r="Y77" s="170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170"/>
      <c r="BR77" s="170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221">
        <f t="shared" si="64"/>
        <v>0</v>
      </c>
      <c r="FJ77" s="221">
        <f t="shared" si="60"/>
        <v>0</v>
      </c>
      <c r="FK77" s="38"/>
    </row>
    <row r="78" spans="1:167" ht="15.75" x14ac:dyDescent="0.25">
      <c r="A78" s="45" t="s">
        <v>100</v>
      </c>
      <c r="B78" s="46" t="s">
        <v>21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171"/>
      <c r="Y78" s="170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170"/>
      <c r="BR78" s="170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221">
        <f t="shared" si="64"/>
        <v>0</v>
      </c>
      <c r="FJ78" s="221">
        <f t="shared" si="60"/>
        <v>0</v>
      </c>
      <c r="FK78" s="38"/>
    </row>
    <row r="79" spans="1:167" s="220" customFormat="1" ht="15.75" x14ac:dyDescent="0.25">
      <c r="A79" s="211" t="s">
        <v>219</v>
      </c>
      <c r="B79" s="198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188"/>
      <c r="Y79" s="189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189"/>
      <c r="BR79" s="189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189">
        <f>CC80+CC81+CC82+CC83</f>
        <v>48</v>
      </c>
      <c r="CD79" s="189">
        <f>CD80+CD81+CD82+CD83</f>
        <v>48</v>
      </c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9">
        <f t="shared" si="64"/>
        <v>48</v>
      </c>
      <c r="FJ79" s="219">
        <f t="shared" si="60"/>
        <v>48</v>
      </c>
      <c r="FK79" s="212"/>
    </row>
    <row r="80" spans="1:167" ht="15.75" x14ac:dyDescent="0.25">
      <c r="A80" s="45" t="s">
        <v>77</v>
      </c>
      <c r="B80" s="4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171"/>
      <c r="Y80" s="170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170"/>
      <c r="BR80" s="170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>
        <v>48</v>
      </c>
      <c r="CD80" s="38">
        <v>48</v>
      </c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221">
        <f t="shared" si="64"/>
        <v>48</v>
      </c>
      <c r="FJ80" s="221">
        <f t="shared" si="60"/>
        <v>48</v>
      </c>
      <c r="FK80" s="38"/>
    </row>
    <row r="81" spans="1:167" ht="15.75" x14ac:dyDescent="0.25">
      <c r="A81" s="45" t="s">
        <v>78</v>
      </c>
      <c r="B81" s="46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171"/>
      <c r="Y81" s="170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170"/>
      <c r="BR81" s="170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221">
        <f t="shared" si="64"/>
        <v>0</v>
      </c>
      <c r="FJ81" s="221">
        <f t="shared" si="60"/>
        <v>0</v>
      </c>
      <c r="FK81" s="38"/>
    </row>
    <row r="82" spans="1:167" ht="15.75" x14ac:dyDescent="0.25">
      <c r="A82" s="45" t="s">
        <v>85</v>
      </c>
      <c r="B82" s="4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71"/>
      <c r="Y82" s="170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170"/>
      <c r="BR82" s="170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221">
        <f t="shared" si="64"/>
        <v>0</v>
      </c>
      <c r="FJ82" s="221">
        <f t="shared" ref="FJ82:FJ145" si="76">FG82+FD82+FA82+EX82+EU82+ER82+EO82+EL82+EI82+EF82+EC82+DZ82+DW82+DT82+DQ82+DN82+DK82+DH82+DE82+DB82+CY82+CV82+CS82+CP82+CM82+CJ82+CG82+CD82+CA82+BX82+BU82+BR82+BO82+BL82+BI82+BF82+BC82+AZ82+AW82+AT82+AQ82+AN82+AK82+AH82+AE82+AB82+Y82+V82+S82+P82+M82+J82+G82+D82</f>
        <v>0</v>
      </c>
      <c r="FK82" s="38"/>
    </row>
    <row r="83" spans="1:167" ht="15.75" x14ac:dyDescent="0.25">
      <c r="A83" s="45" t="s">
        <v>100</v>
      </c>
      <c r="B83" s="4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171"/>
      <c r="Y83" s="170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170"/>
      <c r="BR83" s="170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221">
        <f t="shared" si="64"/>
        <v>0</v>
      </c>
      <c r="FJ83" s="221">
        <f t="shared" si="76"/>
        <v>0</v>
      </c>
      <c r="FK83" s="38"/>
    </row>
    <row r="84" spans="1:167" s="183" customFormat="1" ht="21.75" customHeight="1" x14ac:dyDescent="0.3">
      <c r="A84" s="255" t="s">
        <v>209</v>
      </c>
      <c r="B84" s="181"/>
      <c r="C84" s="182">
        <f>C85+C90+C95+C100+C105+C110+C115+C120+C125+C130+C135+C140+C145+C150+C155</f>
        <v>215</v>
      </c>
      <c r="D84" s="182">
        <f>D85+D90+D95+D100+D105+D110+D115+D120+D125+D130+D135+D140+D145+D150+D155</f>
        <v>215</v>
      </c>
      <c r="E84" s="215">
        <f>D84/C84*100%</f>
        <v>1</v>
      </c>
      <c r="F84" s="182">
        <f>F85+F90+F95+F100+F105+F110+F115+F120+F125+F130+F135+F140+F145+F150+F155</f>
        <v>160</v>
      </c>
      <c r="G84" s="182">
        <f>G85+G90+G95+G100+G105+G110+G115+G120+G125+G130+G135+G140+G145+G150+G155</f>
        <v>160</v>
      </c>
      <c r="H84" s="215">
        <f>G84/F84*100%</f>
        <v>1</v>
      </c>
      <c r="I84" s="182">
        <f>I85+I90+I95+I100+I105+I110+I115+I120+I125+I130+I135+I140+I145+I150+I155</f>
        <v>0</v>
      </c>
      <c r="J84" s="182">
        <f>J85+J90+J95+J100+J105+J110+J115+J120+J125+J130+J135+J140+J145+J150+J155</f>
        <v>0</v>
      </c>
      <c r="K84" s="215">
        <v>1</v>
      </c>
      <c r="L84" s="182">
        <f>L85+L90+L95+L100+L105+L110+L115+L120+L125+L130+L135+L140+L145+L150+L155</f>
        <v>0</v>
      </c>
      <c r="M84" s="182">
        <f>M85+M90+M95+M100+M105+M110+M115+M120+M125+M130+M135+M140+M145+M150+M155</f>
        <v>0</v>
      </c>
      <c r="N84" s="215">
        <v>1</v>
      </c>
      <c r="O84" s="182">
        <f>O85+O90+O95+O100+O105+O110+O115+O120+O125+O130+O135+O140+O145+O150+O155</f>
        <v>176</v>
      </c>
      <c r="P84" s="182">
        <f>P85+P90+P95+P100+P105+P110+P115+P120+P125+P130+P135+P140+P145+P150+P155</f>
        <v>176</v>
      </c>
      <c r="Q84" s="215">
        <f>P84/O84*100%</f>
        <v>1</v>
      </c>
      <c r="R84" s="182">
        <f>R85+R90+R95+R100+R105+R110+R115+R120+R125+R130+R135+R140+R145+R150+R155</f>
        <v>162</v>
      </c>
      <c r="S84" s="182">
        <f>S85+S90+S95+S100+S105+S110+S115+S120+S125+S130+S135+S140+S145+S150+S155</f>
        <v>162</v>
      </c>
      <c r="T84" s="215">
        <f>S84/R84*100%</f>
        <v>1</v>
      </c>
      <c r="U84" s="182">
        <f>U85+U90+U95+U100+U105+U110+U115+U120+U125+U130+U135+U140+U145+U150+U155</f>
        <v>85</v>
      </c>
      <c r="V84" s="182">
        <f>V85+V90+V95+V100+V105+V110+V115+V120+V125+V130+V135+V140+V145+V150+V155</f>
        <v>85</v>
      </c>
      <c r="W84" s="215">
        <f>V84/U84*100%</f>
        <v>1</v>
      </c>
      <c r="X84" s="182">
        <f>X85+X90+X95+X100+X105+X110+X115+X120+X125+X130+X135+X140+X145+X150+X155</f>
        <v>355</v>
      </c>
      <c r="Y84" s="182">
        <f>Y85+Y90+Y95+Y100+Y105+Y110+Y115+Y120+Y125+Y130+Y135+Y140+Y145+Y150+Y155</f>
        <v>355</v>
      </c>
      <c r="Z84" s="215">
        <f>Y84/X84*100%</f>
        <v>1</v>
      </c>
      <c r="AA84" s="182">
        <f>AA85+AA90+AA95+AA100+AA105+AA110+AA115+AA120+AA125+AA130+AA135+AA140+AA145+AA150+AA155</f>
        <v>0</v>
      </c>
      <c r="AB84" s="182">
        <f>AB85+AB90+AB95+AB100+AB105+AB110+AB115+AB120+AB125+AB130+AB135+AB140+AB145+AB150+AB155</f>
        <v>0</v>
      </c>
      <c r="AC84" s="215">
        <v>1</v>
      </c>
      <c r="AD84" s="182">
        <f>AD85+AD90+AD95+AD100+AD105+AD110+AD115+AD120+AD125+AD130+AD135+AD140+AD145+AD150+AD155</f>
        <v>30</v>
      </c>
      <c r="AE84" s="182">
        <f>AE85+AE90+AE95+AE100+AE105+AE110+AE115+AE120+AE125+AE130+AE135+AE140+AE145+AE150+AE155</f>
        <v>30</v>
      </c>
      <c r="AF84" s="215">
        <f>AE84/AD84*100%</f>
        <v>1</v>
      </c>
      <c r="AG84" s="182">
        <f>AG85+AG90+AG95+AG100+AG105+AG110+AG115+AG120+AG125+AG130+AG135+AG140+AG145+AG150+AG155</f>
        <v>40</v>
      </c>
      <c r="AH84" s="182">
        <f>AH85+AH90+AH95+AH100+AH105+AH110+AH115+AH120+AH125+AH130+AH135+AH140+AH145+AH150+AH155</f>
        <v>40</v>
      </c>
      <c r="AI84" s="215">
        <f>AH84/AG84*100%</f>
        <v>1</v>
      </c>
      <c r="AJ84" s="182">
        <f>AJ85+AJ90+AJ95+AJ100+AJ105+AJ110+AJ115+AJ120+AJ125+AJ130+AJ135+AJ140+AJ145+AJ150+AJ155</f>
        <v>40</v>
      </c>
      <c r="AK84" s="182">
        <f>AK85+AK90+AK95+AK100+AK105+AK110+AK115+AK120+AK125+AK130+AK135+AK140+AK145+AK150+AK155</f>
        <v>40</v>
      </c>
      <c r="AL84" s="215">
        <f>AK84/AJ84*100%</f>
        <v>1</v>
      </c>
      <c r="AM84" s="182">
        <f>AM85+AM90+AM95+AM100+AM105+AM110+AM115+AM120+AM125+AM130+AM135+AM140+AM145+AM150+AM155</f>
        <v>0</v>
      </c>
      <c r="AN84" s="182">
        <f>AN85+AN90+AN95+AN100+AN105+AN110+AN115+AN120+AN125+AN130+AN135+AN140+AN145+AN150+AN155</f>
        <v>0</v>
      </c>
      <c r="AO84" s="215">
        <v>1</v>
      </c>
      <c r="AP84" s="182">
        <f>AP85+AP90+AP95+AP100+AP105+AP110+AP115+AP120+AP125+AP130+AP135+AP140+AP145+AP150+AP155</f>
        <v>35</v>
      </c>
      <c r="AQ84" s="182">
        <f>AQ85+AQ90+AQ95+AQ100+AQ105+AQ110+AQ115+AQ120+AQ125+AQ130+AQ135+AQ140+AQ145+AQ150+AQ155</f>
        <v>35</v>
      </c>
      <c r="AR84" s="215">
        <f>AQ84/AP84*100%</f>
        <v>1</v>
      </c>
      <c r="AS84" s="182">
        <f>AS85+AS90+AS95+AS100+AS105+AS110+AS115+AS120+AS125+AS130+AS135+AS140+AS145+AS150+AS155</f>
        <v>16</v>
      </c>
      <c r="AT84" s="182">
        <f>AT85+AT90+AT95+AT100+AT105+AT110+AT115+AT120+AT125+AT130+AT135+AT140+AT145+AT150+AT155</f>
        <v>16</v>
      </c>
      <c r="AU84" s="215">
        <f>AT84/AS84*100%</f>
        <v>1</v>
      </c>
      <c r="AV84" s="182">
        <f>AV85+AV90+AV95+AV100+AV105+AV110+AV115+AV120+AV125+AV130+AV135+AV140+AV145+AV150+AV155</f>
        <v>0</v>
      </c>
      <c r="AW84" s="182">
        <f>AW85+AW90+AW95+AW100+AW105+AW110+AW115+AW120+AW125+AW130+AW135+AW140+AW145+AW150+AW155</f>
        <v>0</v>
      </c>
      <c r="AX84" s="215">
        <v>1</v>
      </c>
      <c r="AY84" s="182">
        <f>AY85+AY90+AY95+AY100+AY105+AY110+AY115+AY120+AY125+AY130+AY135+AY140+AY145+AY150+AY155</f>
        <v>0</v>
      </c>
      <c r="AZ84" s="182">
        <f>AZ85+AZ90+AZ95+AZ100+AZ105+AZ110+AZ115+AZ120+AZ125+AZ130+AZ135+AZ140+AZ145+AZ150+AZ155</f>
        <v>0</v>
      </c>
      <c r="BA84" s="215">
        <v>1</v>
      </c>
      <c r="BB84" s="182">
        <f>BB85+BB90+BB95+BB100+BB105+BB110+BB115+BB120+BB125+BB130+BB135+BB140+BB145+BB150+BB155</f>
        <v>0</v>
      </c>
      <c r="BC84" s="182">
        <f>BC85+BC90+BC95+BC100+BC105+BC110+BC115+BC120+BC125+BC130+BC135+BC140+BC145+BC150+BC155</f>
        <v>0</v>
      </c>
      <c r="BD84" s="215">
        <v>1</v>
      </c>
      <c r="BE84" s="182">
        <f>BE85+BE90+BE95+BE100+BE105+BE110+BE115+BE120+BE125+BE130+BE135+BE140+BE145+BE150+BE155</f>
        <v>210</v>
      </c>
      <c r="BF84" s="182">
        <f>BF85+BF90+BF95+BF100+BF105+BF110+BF115+BF120+BF125+BF130+BF135+BF140+BF145+BF150+BF155</f>
        <v>210</v>
      </c>
      <c r="BG84" s="215">
        <f>BF84/BE84*100%</f>
        <v>1</v>
      </c>
      <c r="BH84" s="182">
        <f>BH85+BH90+BH95+BH100+BH105+BH110+BH115+BH120+BH125+BH130+BH135+BH140+BH145+BH150+BH155</f>
        <v>0</v>
      </c>
      <c r="BI84" s="182">
        <f>BI85+BI90+BI95+BI100+BI105+BI110+BI115+BI120+BI125+BI130+BI135+BI140+BI145+BI150+BI155</f>
        <v>0</v>
      </c>
      <c r="BJ84" s="215">
        <v>1</v>
      </c>
      <c r="BK84" s="182">
        <f>BK85+BK90+BK95+BK100+BK105+BK110+BK115+BK120+BK125+BK130+BK135+BK140+BK145+BK150+BK155</f>
        <v>40</v>
      </c>
      <c r="BL84" s="182">
        <f>BL85+BL90+BL95+BL100+BL105+BL110+BL115+BL120+BL125+BL130+BL135+BL140+BL145+BL150+BL155</f>
        <v>40</v>
      </c>
      <c r="BM84" s="215">
        <f>BL84/BK84*100%</f>
        <v>1</v>
      </c>
      <c r="BN84" s="182">
        <f>BN85+BN90+BN95+BN100+BN105+BN110+BN115+BN120+BN125+BN130+BN135+BN140+BN145+BN150+BN155</f>
        <v>300</v>
      </c>
      <c r="BO84" s="182">
        <f>BO85+BO90+BO95+BO100+BO105+BO110+BO115+BO120+BO125+BO130+BO135+BO140+BO145+BO150+BO155</f>
        <v>300</v>
      </c>
      <c r="BP84" s="215">
        <f>BO84/BN84*100%</f>
        <v>1</v>
      </c>
      <c r="BQ84" s="182">
        <f t="shared" si="66"/>
        <v>0</v>
      </c>
      <c r="BR84" s="182">
        <f t="shared" si="63"/>
        <v>0</v>
      </c>
      <c r="BS84" s="215">
        <v>1</v>
      </c>
      <c r="BT84" s="182">
        <f t="shared" ref="BT84:CA84" si="77">BT85+BT86+BT87+BT88</f>
        <v>0</v>
      </c>
      <c r="BU84" s="182">
        <f t="shared" si="77"/>
        <v>0</v>
      </c>
      <c r="BV84" s="215">
        <v>1</v>
      </c>
      <c r="BW84" s="182">
        <f t="shared" si="77"/>
        <v>0</v>
      </c>
      <c r="BX84" s="182">
        <f t="shared" si="77"/>
        <v>0</v>
      </c>
      <c r="BY84" s="215">
        <v>1</v>
      </c>
      <c r="BZ84" s="182">
        <f t="shared" si="77"/>
        <v>0</v>
      </c>
      <c r="CA84" s="182">
        <f t="shared" si="77"/>
        <v>0</v>
      </c>
      <c r="CB84" s="215">
        <v>1</v>
      </c>
      <c r="CC84" s="182">
        <f>CC85+CC90+CC95+CC100+CC105+CC110+CC115+CC120+CC125+CC130+CC135+CC140+CC145+CC150+CC155</f>
        <v>171</v>
      </c>
      <c r="CD84" s="182">
        <f>CD85+CD90+CD95+CD100+CD105+CD110+CD115+CD120+CD125+CD130+CD135+CD140+CD145+CD150+CD155</f>
        <v>171</v>
      </c>
      <c r="CE84" s="215">
        <f>CD84/CC84*100%</f>
        <v>1</v>
      </c>
      <c r="CF84" s="173">
        <f>CF85+CF90+CF95+CF100+CF105+CF110+CF115+CF120+CF125+CF130+CF135+CF140+CF145</f>
        <v>179</v>
      </c>
      <c r="CG84" s="182">
        <f>CG85+CG90+CG95+CG100+CG105+CG110+CG115+CG120+CG125+CG130+CG135+CG140+CG145+CG150+CG155</f>
        <v>179</v>
      </c>
      <c r="CH84" s="215">
        <f>CG84/CF84*100%</f>
        <v>1</v>
      </c>
      <c r="CI84" s="173">
        <f>CI85+CI90+CI95+CI100+CI105+CI110+CI115+CI120+CI125+CI130+CI135+CI140+CI145</f>
        <v>0</v>
      </c>
      <c r="CJ84" s="182">
        <f>CJ85+CJ90+CJ95+CJ100+CJ105+CJ110+CJ115+CJ120+CJ125+CJ130+CJ135+CJ140+CJ145+CJ150+CJ155</f>
        <v>0</v>
      </c>
      <c r="CK84" s="215">
        <v>1</v>
      </c>
      <c r="CL84" s="173">
        <f>CL85+CL90+CL95+CL100+CL105+CL110+CL115+CL120+CL125+CL130+CL135+CL140+CL145</f>
        <v>0</v>
      </c>
      <c r="CM84" s="182">
        <f>CM85+CM90+CM95+CM100+CM105+CM110+CM115+CM120+CM125+CM130+CM135+CM140+CM145+CM150+CM155</f>
        <v>0</v>
      </c>
      <c r="CN84" s="215">
        <v>1</v>
      </c>
      <c r="CO84" s="173">
        <f>CO85+CO90+CO95+CO100+CO105+CO110+CO115+CO120+CO125+CO130+CO135+CO140+CO145</f>
        <v>360</v>
      </c>
      <c r="CP84" s="182">
        <f>CP85+CP90+CP95+CP100+CP105+CP110+CP115+CP120+CP125+CP130+CP135+CP140+CP145+CP150+CP155</f>
        <v>360</v>
      </c>
      <c r="CQ84" s="215">
        <f>CP84/CO84*100%</f>
        <v>1</v>
      </c>
      <c r="CR84" s="173">
        <f>CR85+CR90+CR95+CR100+CR105+CR110+CR115+CR120+CR125+CR130+CR135+CR140+CR145</f>
        <v>120</v>
      </c>
      <c r="CS84" s="182">
        <f>CS85+CS90+CS95+CS100+CS105+CS110+CS115+CS120+CS125+CS130+CS135+CS140+CS145+CS150+CS155</f>
        <v>120</v>
      </c>
      <c r="CT84" s="215">
        <f>CS84/CR84*100%</f>
        <v>1</v>
      </c>
      <c r="CU84" s="182">
        <f>CU85+CU90+CU95+CU100+CU105+CU110+CU115+CU120+CU125+CU130+CU135+CU140+CU145+CU150+CU155</f>
        <v>296</v>
      </c>
      <c r="CV84" s="182">
        <f>CV85+CV90+CV95+CV100+CV105+CV110+CV115+CV120+CV125+CV130+CV135+CV140+CV145+CV150+CV155</f>
        <v>296</v>
      </c>
      <c r="CW84" s="215">
        <f>CV84/CU84*100%</f>
        <v>1</v>
      </c>
      <c r="CX84" s="182">
        <f>CX85+CX90+CX95+CX100+CX105+CX110+CX115+CX120+CX125+CX130+CX135+CX140+CX145+CX150+CX155</f>
        <v>225</v>
      </c>
      <c r="CY84" s="182">
        <f>CY85+CY90+CY95+CY100+CY105+CY110+CY115+CY120+CY125+CY130+CY135+CY140+CY145+CY150+CY155</f>
        <v>225</v>
      </c>
      <c r="CZ84" s="215">
        <f>CY84/CX84*100%</f>
        <v>1</v>
      </c>
      <c r="DA84" s="182">
        <f>DA85+DA90+DA95+DA100+DA105+DA110+DA115+DA120+DA125+DA130+DA135+DA140+DA145+DA150+DA155</f>
        <v>0</v>
      </c>
      <c r="DB84" s="182">
        <f>DB85+DB90+DB95+DB100+DB105+DB110+DB115+DB120+DB125+DB130+DB135+DB140+DB145+DB150+DB155</f>
        <v>0</v>
      </c>
      <c r="DC84" s="215">
        <v>1</v>
      </c>
      <c r="DD84" s="182">
        <f>DD85+DD90+DD95+DD100+DD105+DD110+DD115+DD120+DD125+DD130+DD135+DD140+DD145+DD150+DD155</f>
        <v>125</v>
      </c>
      <c r="DE84" s="182">
        <f>DE85+DE90+DE95+DE100+DE105+DE110+DE115+DE120+DE125+DE130+DE135+DE140+DE145+DE150+DE155</f>
        <v>125</v>
      </c>
      <c r="DF84" s="215">
        <f>DE84/DD84*100%</f>
        <v>1</v>
      </c>
      <c r="DG84" s="182">
        <f>DG85+DG90+DG95+DG100+DG105+DG110+DG115+DG120+DG125+DG130+DG135+DG140+DG145+DG150+DG155</f>
        <v>165</v>
      </c>
      <c r="DH84" s="182">
        <f>DH85+DH90+DH95+DH100+DH105+DH110+DH115+DH120+DH125+DH130+DH135+DH140+DH145+DH150+DH155</f>
        <v>165</v>
      </c>
      <c r="DI84" s="215">
        <f>DH84/DG84*100%</f>
        <v>1</v>
      </c>
      <c r="DJ84" s="182">
        <f>DJ85+DJ90+DJ95+DJ100+DJ105+DJ110+DJ115+DJ120+DJ125+DJ130+DJ135+DJ140+DJ145+DJ150+DJ155</f>
        <v>42</v>
      </c>
      <c r="DK84" s="182">
        <f>DK85+DK90+DK95+DK100+DK105+DK110+DK115+DK120+DK125+DK130+DK135+DK140+DK145+DK150+DK155</f>
        <v>42</v>
      </c>
      <c r="DL84" s="215">
        <f>DK84/DJ84*100%</f>
        <v>1</v>
      </c>
      <c r="DM84" s="182">
        <f>DM85+DM90+DM95+DM100+DM105+DM110+DM115+DM120+DM125+DM130+DM135+DM140+DM145+DM150+DM155</f>
        <v>0</v>
      </c>
      <c r="DN84" s="182">
        <f>DN85+DN90+DN95+DN100+DN105+DN110+DN115+DN120+DN125+DN130+DN135+DN140+DN145+DN150+DN155</f>
        <v>0</v>
      </c>
      <c r="DO84" s="215">
        <v>1</v>
      </c>
      <c r="DP84" s="182">
        <f>DP85+DP90+DP95+DP100+DP105+DP110+DP115+DP120+DP125+DP130+DP135+DP140+DP145+DP150+DP155</f>
        <v>26</v>
      </c>
      <c r="DQ84" s="182">
        <f>DQ85+DQ90+DQ95+DQ100+DQ105+DQ110+DQ115+DQ120+DQ125+DQ130+DQ135+DQ140+DQ145+DQ150+DQ155</f>
        <v>26</v>
      </c>
      <c r="DR84" s="215">
        <f>DQ84/DP84*100%</f>
        <v>1</v>
      </c>
      <c r="DS84" s="182">
        <f>DS85+DS90+DS95+DS100+DS105+DS110+DS115+DS120+DS125+DS130+DS135+DS140+DS145+DS150+DS155</f>
        <v>307</v>
      </c>
      <c r="DT84" s="182">
        <f>DT85+DT90+DT95+DT100+DT105+DT110+DT115+DT120+DT125+DT130+DT135+DT140+DT145+DT150+DT155</f>
        <v>307</v>
      </c>
      <c r="DU84" s="215">
        <f>DT84/DS84*100%</f>
        <v>1</v>
      </c>
      <c r="DV84" s="182">
        <f>DV85+DV90+DV95+DV100+DV105+DV110+DV115+DV120+DV125+DV130+DV135+DV140+DV145+DV150+DV155</f>
        <v>120</v>
      </c>
      <c r="DW84" s="182">
        <f>DW85+DW90+DW95+DW100+DW105+DW110+DW115+DW120+DW125+DW130+DW135+DW140+DW145+DW150+DW155</f>
        <v>120</v>
      </c>
      <c r="DX84" s="215">
        <f>DW84/DV84*100%</f>
        <v>1</v>
      </c>
      <c r="DY84" s="182">
        <f>DY85+DY90+DY95+DY100+DY105+DY110+DY115+DY120+DY125+DY130+DY135+DY140+DY145+DY150+DY155</f>
        <v>78</v>
      </c>
      <c r="DZ84" s="182">
        <f>DZ85+DZ90+DZ95+DZ100+DZ105+DZ110+DZ115+DZ120+DZ125+DZ130+DZ135+DZ140+DZ145+DZ150+DZ155</f>
        <v>78</v>
      </c>
      <c r="EA84" s="215">
        <f>DZ84/DY84*100%</f>
        <v>1</v>
      </c>
      <c r="EB84" s="182">
        <f>EB85+EB90+EB95+EB100+EB105+EB110+EB115+EB120+EB125+EB130+EB135+EB140+EB145+EB150+EB155</f>
        <v>0</v>
      </c>
      <c r="EC84" s="182">
        <f>EC85+EC90+EC95+EC100+EC105+EC110+EC115+EC120+EC125+EC130+EC135+EC140+EC145+EC150+EC155</f>
        <v>0</v>
      </c>
      <c r="ED84" s="215">
        <v>1</v>
      </c>
      <c r="EE84" s="182">
        <f>EE85+EE90+EE95+EE100+EE105+EE110+EE115+EE120+EE125+EE130+EE135+EE140+EE145+EE150+EE155</f>
        <v>0</v>
      </c>
      <c r="EF84" s="182">
        <f>EF85+EF90+EF95+EF100+EF105+EF110+EF115+EF120+EF125+EF130+EF135+EF140+EF145+EF150+EF155</f>
        <v>0</v>
      </c>
      <c r="EG84" s="215">
        <v>1</v>
      </c>
      <c r="EH84" s="182">
        <f>EH85+EH90+EH95+EH100+EH105+EH110+EH115+EH120+EH125+EH130+EH135+EH140+EH145+EH150+EH155</f>
        <v>220</v>
      </c>
      <c r="EI84" s="182">
        <f>EI85+EI90+EI95+EI100+EI105+EI110+EI115+EI120+EI125+EI130+EI135+EI140+EI145+EI150+EI155</f>
        <v>220</v>
      </c>
      <c r="EJ84" s="215">
        <f>EI84/EH84*100%</f>
        <v>1</v>
      </c>
      <c r="EK84" s="182">
        <f>EK85+EK90+EK95+EK100+EK105+EK110+EK115+EK120+EK125+EK130+EK135+EK140+EK145+EK150+EK155</f>
        <v>100</v>
      </c>
      <c r="EL84" s="182">
        <f>EL85+EL90+EL95+EL100+EL105+EL110+EL115+EL120+EL125+EL130+EL135+EL140+EL145+EL150+EL155</f>
        <v>100</v>
      </c>
      <c r="EM84" s="215">
        <f>EL84/EK84*100%</f>
        <v>1</v>
      </c>
      <c r="EN84" s="182">
        <f>EN85+EN90+EN95+EN100+EN105+EN110+EN115+EN120+EN125+EN130+EN135+EN140+EN145+EN150+EN155</f>
        <v>0</v>
      </c>
      <c r="EO84" s="182">
        <f>EO85+EO90+EO95+EO100+EO105+EO110+EO115+EO120+EO125+EO130+EO135+EO140+EO145+EO150+EO155</f>
        <v>0</v>
      </c>
      <c r="EP84" s="215">
        <v>1</v>
      </c>
      <c r="EQ84" s="182">
        <v>0</v>
      </c>
      <c r="ER84" s="182">
        <v>0</v>
      </c>
      <c r="ES84" s="215">
        <v>1</v>
      </c>
      <c r="ET84" s="182">
        <v>0</v>
      </c>
      <c r="EU84" s="182">
        <v>0</v>
      </c>
      <c r="EV84" s="215">
        <v>1</v>
      </c>
      <c r="EW84" s="182">
        <f>EW85+EW90+EW95+EW100+EW105+EW110+EW115+EW120+EW125+EW130+EW135+EW140+EW145+EW150+EW155</f>
        <v>0</v>
      </c>
      <c r="EX84" s="182">
        <f>EX85+EX90+EX95+EX100+EX105+EX110+EX115+EX120+EX125+EX130+EX135+EX140+EX145+EX150+EX155</f>
        <v>0</v>
      </c>
      <c r="EY84" s="215">
        <v>1</v>
      </c>
      <c r="EZ84" s="182">
        <f>EZ85+EZ90+EZ95+EZ100+EZ105+EZ110+EZ115+EZ120+EZ125+EZ130+EZ135+EZ140+EZ145+EZ150+EZ155</f>
        <v>0</v>
      </c>
      <c r="FA84" s="182">
        <f>FA85+FA90+FA95+FA100+FA105+FA110+FA115+FA120+FA125+FA130+FA135+FA140+FA145+FA150+FA155</f>
        <v>0</v>
      </c>
      <c r="FB84" s="215">
        <v>1</v>
      </c>
      <c r="FC84" s="182">
        <f>FC85+FC90+FC95+FC100+FC105+FC110+FC115+FC120+FC125+FC130+FC135+FC140+FC145+FC150+FC155</f>
        <v>405</v>
      </c>
      <c r="FD84" s="182">
        <f>FD85+FD90+FD95+FD100+FD105+FD110+FD115+FD120+FD125+FD130+FD135+FD140+FD145+FD150+FD155</f>
        <v>405</v>
      </c>
      <c r="FE84" s="215">
        <v>1</v>
      </c>
      <c r="FF84" s="182">
        <f>FF85+FF90+FF95+FF100+FF105+FF110+FF115+FF120+FF125+FF130+FF135+FF140+FF145+FF150+FF155+FF160</f>
        <v>1930</v>
      </c>
      <c r="FG84" s="182">
        <f>FG85+FG90+FG95+FG100+FG105+FG110+FG115+FG120+FG125+FG130++FG135+FG140+FG145+FG150+FG155+FG160</f>
        <v>1930</v>
      </c>
      <c r="FH84" s="215">
        <v>1</v>
      </c>
      <c r="FI84" s="216">
        <f>FF84+FC84+EZ84+EW84+ET84+EQ84+EN84+EK84+EH84+EE84+EB84+DY84+DV84+DS84+DP84+DM84+DJ84+DG84+DD84+DA84+CX84+CU84+CR84+CO84+CL84+CI84+CF84+CC84+BZ84+BW84+BT84+BQ84+BN84+BK84+BH84+BE84+BB84+AY84+AV84+AS84+AP84+AM84+AJ84+AG84+AD84+AA84+X84+U84+R84+O84+L84+I84+F84+C84</f>
        <v>6733</v>
      </c>
      <c r="FJ84" s="216">
        <f t="shared" si="76"/>
        <v>6733</v>
      </c>
      <c r="FK84" s="215">
        <f>FJ84/FI84*100%</f>
        <v>1</v>
      </c>
    </row>
    <row r="85" spans="1:167" s="204" customFormat="1" ht="15.75" x14ac:dyDescent="0.25">
      <c r="A85" s="197" t="s">
        <v>104</v>
      </c>
      <c r="B85" s="198" t="s">
        <v>21</v>
      </c>
      <c r="C85" s="199">
        <f>C86+C87+C88+C89</f>
        <v>0</v>
      </c>
      <c r="D85" s="200">
        <f>D86+D87+D88+D89</f>
        <v>0</v>
      </c>
      <c r="E85" s="201"/>
      <c r="F85" s="200">
        <v>0</v>
      </c>
      <c r="G85" s="200">
        <f>G86+G87+G88+G89</f>
        <v>0</v>
      </c>
      <c r="H85" s="202"/>
      <c r="I85" s="189">
        <f>I86+I87+I88+I89</f>
        <v>0</v>
      </c>
      <c r="J85" s="189">
        <f>J86+J87+J88+J89</f>
        <v>0</v>
      </c>
      <c r="K85" s="203"/>
      <c r="L85" s="188">
        <f>L86+L87+L88+L89</f>
        <v>0</v>
      </c>
      <c r="M85" s="189">
        <f>M86+M87+M88+M89</f>
        <v>0</v>
      </c>
      <c r="N85" s="203"/>
      <c r="O85" s="188">
        <f>O86+O87+O88+O89</f>
        <v>0</v>
      </c>
      <c r="P85" s="189">
        <f>P86+P87+P88+P89</f>
        <v>0</v>
      </c>
      <c r="Q85" s="203"/>
      <c r="R85" s="188">
        <f>R86+R87+R88+R89</f>
        <v>20</v>
      </c>
      <c r="S85" s="189">
        <f>S86+S87+S88+S89</f>
        <v>20</v>
      </c>
      <c r="T85" s="203"/>
      <c r="U85" s="188">
        <f>U86+U87+U88+U89</f>
        <v>0</v>
      </c>
      <c r="V85" s="189">
        <f>V86+V87+V88+V89</f>
        <v>0</v>
      </c>
      <c r="W85" s="203"/>
      <c r="X85" s="188">
        <f t="shared" si="61"/>
        <v>0</v>
      </c>
      <c r="Y85" s="189">
        <f t="shared" si="65"/>
        <v>0</v>
      </c>
      <c r="Z85" s="203"/>
      <c r="AA85" s="200"/>
      <c r="AB85" s="200"/>
      <c r="AC85" s="203"/>
      <c r="AD85" s="200">
        <f>AD86+AD87+AD88+AD89</f>
        <v>0</v>
      </c>
      <c r="AE85" s="200">
        <f>AE86+AE87+AE88+AE89</f>
        <v>0</v>
      </c>
      <c r="AF85" s="203"/>
      <c r="AG85" s="189">
        <f>AG86+AG87+AG88+AG89</f>
        <v>0</v>
      </c>
      <c r="AH85" s="200"/>
      <c r="AI85" s="203"/>
      <c r="AJ85" s="200"/>
      <c r="AK85" s="200"/>
      <c r="AL85" s="203"/>
      <c r="AM85" s="200"/>
      <c r="AN85" s="200"/>
      <c r="AO85" s="203"/>
      <c r="AP85" s="200"/>
      <c r="AQ85" s="200"/>
      <c r="AR85" s="203"/>
      <c r="AS85" s="200">
        <f>AS86+AS87+AS88+AS89</f>
        <v>16</v>
      </c>
      <c r="AT85" s="200">
        <f>AT86+AT87+AT88+AT89</f>
        <v>16</v>
      </c>
      <c r="AU85" s="203"/>
      <c r="AV85" s="200"/>
      <c r="AW85" s="200"/>
      <c r="AX85" s="203"/>
      <c r="AY85" s="200"/>
      <c r="AZ85" s="200"/>
      <c r="BA85" s="203"/>
      <c r="BB85" s="200"/>
      <c r="BC85" s="200"/>
      <c r="BD85" s="203"/>
      <c r="BE85" s="189">
        <f>BE86+BE87+BE88+BE89</f>
        <v>0</v>
      </c>
      <c r="BF85" s="189">
        <f t="shared" ref="BF85" si="78">BF86+BF87+BF88+BF89</f>
        <v>0</v>
      </c>
      <c r="BG85" s="203"/>
      <c r="BH85" s="189">
        <f>BH86+BH87+BH88+BH89</f>
        <v>0</v>
      </c>
      <c r="BI85" s="189">
        <f>BI86+BI87+BI88+BI89</f>
        <v>0</v>
      </c>
      <c r="BJ85" s="203"/>
      <c r="BK85" s="200"/>
      <c r="BL85" s="200"/>
      <c r="BM85" s="203"/>
      <c r="BN85" s="189">
        <f>BN86+BN87+BN88+BN89</f>
        <v>80</v>
      </c>
      <c r="BO85" s="189">
        <f t="shared" ref="BO85" si="79">BO86+BO87+BO88+BO89</f>
        <v>80</v>
      </c>
      <c r="BP85" s="203"/>
      <c r="BQ85" s="189">
        <f t="shared" si="66"/>
        <v>0</v>
      </c>
      <c r="BR85" s="189">
        <f t="shared" si="63"/>
        <v>0</v>
      </c>
      <c r="BS85" s="203"/>
      <c r="BT85" s="189">
        <f t="shared" ref="BT85:BX85" si="80">BT86+BT87+BT88+BT89</f>
        <v>0</v>
      </c>
      <c r="BU85" s="189">
        <f t="shared" si="80"/>
        <v>0</v>
      </c>
      <c r="BV85" s="203"/>
      <c r="BW85" s="189">
        <f t="shared" si="80"/>
        <v>0</v>
      </c>
      <c r="BX85" s="189">
        <f t="shared" si="80"/>
        <v>0</v>
      </c>
      <c r="BY85" s="203"/>
      <c r="BZ85" s="200"/>
      <c r="CA85" s="200"/>
      <c r="CB85" s="203"/>
      <c r="CC85" s="200"/>
      <c r="CD85" s="200"/>
      <c r="CE85" s="203"/>
      <c r="CF85" s="200"/>
      <c r="CG85" s="200"/>
      <c r="CH85" s="203"/>
      <c r="CI85" s="200"/>
      <c r="CJ85" s="200"/>
      <c r="CK85" s="203"/>
      <c r="CL85" s="200"/>
      <c r="CM85" s="200"/>
      <c r="CN85" s="203"/>
      <c r="CO85" s="200"/>
      <c r="CP85" s="200"/>
      <c r="CQ85" s="203"/>
      <c r="CR85" s="200">
        <f>CR86+CR87+CR88+CR89</f>
        <v>60</v>
      </c>
      <c r="CS85" s="200">
        <f>CS86+CS87+CS88+CS89</f>
        <v>60</v>
      </c>
      <c r="CT85" s="203"/>
      <c r="CU85" s="200"/>
      <c r="CV85" s="200"/>
      <c r="CW85" s="203"/>
      <c r="CX85" s="200">
        <f>CX86+CX87+CX88+CX89</f>
        <v>165</v>
      </c>
      <c r="CY85" s="200">
        <f>CY86+CY87+CY88+CY89</f>
        <v>165</v>
      </c>
      <c r="CZ85" s="203"/>
      <c r="DA85" s="200"/>
      <c r="DB85" s="200"/>
      <c r="DC85" s="203"/>
      <c r="DD85" s="200"/>
      <c r="DE85" s="200"/>
      <c r="DF85" s="203"/>
      <c r="DG85" s="200"/>
      <c r="DH85" s="200"/>
      <c r="DI85" s="203"/>
      <c r="DJ85" s="200">
        <f>DJ86+DJ87+DJ88+DJ89</f>
        <v>18</v>
      </c>
      <c r="DK85" s="200">
        <f>DK86+DK87+DK88+DK89</f>
        <v>18</v>
      </c>
      <c r="DL85" s="203"/>
      <c r="DM85" s="200"/>
      <c r="DN85" s="200"/>
      <c r="DO85" s="203"/>
      <c r="DP85" s="200"/>
      <c r="DQ85" s="200"/>
      <c r="DR85" s="203"/>
      <c r="DS85" s="200"/>
      <c r="DT85" s="200"/>
      <c r="DU85" s="203"/>
      <c r="DV85" s="200"/>
      <c r="DW85" s="200"/>
      <c r="DX85" s="203"/>
      <c r="DY85" s="200"/>
      <c r="DZ85" s="200"/>
      <c r="EA85" s="203"/>
      <c r="EB85" s="200"/>
      <c r="EC85" s="200"/>
      <c r="ED85" s="203"/>
      <c r="EE85" s="200"/>
      <c r="EF85" s="200"/>
      <c r="EG85" s="203"/>
      <c r="EH85" s="200"/>
      <c r="EI85" s="200"/>
      <c r="EJ85" s="203"/>
      <c r="EK85" s="200">
        <f>EK86+EK87+EK88+EK89</f>
        <v>100</v>
      </c>
      <c r="EL85" s="200">
        <f>EL86+EL87+EL88+EL89</f>
        <v>100</v>
      </c>
      <c r="EM85" s="203"/>
      <c r="EN85" s="200"/>
      <c r="EO85" s="200"/>
      <c r="EP85" s="203"/>
      <c r="EQ85" s="200"/>
      <c r="ER85" s="200"/>
      <c r="ES85" s="203"/>
      <c r="ET85" s="200"/>
      <c r="EU85" s="200"/>
      <c r="EV85" s="203"/>
      <c r="EW85" s="200"/>
      <c r="EX85" s="200"/>
      <c r="EY85" s="203"/>
      <c r="EZ85" s="200"/>
      <c r="FA85" s="200"/>
      <c r="FB85" s="203"/>
      <c r="FC85" s="200"/>
      <c r="FD85" s="200"/>
      <c r="FE85" s="203"/>
      <c r="FF85" s="200">
        <f>FF86+FF87+FF88+FF89</f>
        <v>190</v>
      </c>
      <c r="FG85" s="200">
        <f>FG86+FG87+FG88+FG89</f>
        <v>190</v>
      </c>
      <c r="FH85" s="203"/>
      <c r="FI85" s="219">
        <f t="shared" si="64"/>
        <v>649</v>
      </c>
      <c r="FJ85" s="219">
        <f t="shared" si="76"/>
        <v>649</v>
      </c>
      <c r="FK85" s="203"/>
    </row>
    <row r="86" spans="1:167" ht="15.75" x14ac:dyDescent="0.25">
      <c r="A86" s="45" t="s">
        <v>77</v>
      </c>
      <c r="B86" s="46" t="s">
        <v>21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>
        <v>20</v>
      </c>
      <c r="S86" s="38">
        <v>20</v>
      </c>
      <c r="T86" s="38"/>
      <c r="U86" s="38"/>
      <c r="V86" s="38"/>
      <c r="W86" s="38"/>
      <c r="X86" s="171"/>
      <c r="Y86" s="170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>
        <v>60</v>
      </c>
      <c r="BO86" s="38">
        <v>60</v>
      </c>
      <c r="BP86" s="38"/>
      <c r="BQ86" s="170"/>
      <c r="BR86" s="170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>
        <v>44</v>
      </c>
      <c r="CS86" s="38">
        <v>44</v>
      </c>
      <c r="CT86" s="38"/>
      <c r="CU86" s="38"/>
      <c r="CV86" s="38"/>
      <c r="CW86" s="38"/>
      <c r="CX86" s="38">
        <v>165</v>
      </c>
      <c r="CY86" s="38">
        <v>165</v>
      </c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>
        <v>18</v>
      </c>
      <c r="DK86" s="38">
        <v>18</v>
      </c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>
        <v>100</v>
      </c>
      <c r="EL86" s="38">
        <v>100</v>
      </c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>
        <v>26</v>
      </c>
      <c r="FG86" s="38">
        <v>26</v>
      </c>
      <c r="FH86" s="38"/>
      <c r="FI86" s="221">
        <f t="shared" si="64"/>
        <v>433</v>
      </c>
      <c r="FJ86" s="221">
        <f t="shared" si="76"/>
        <v>433</v>
      </c>
      <c r="FK86" s="38"/>
    </row>
    <row r="87" spans="1:167" ht="15.75" x14ac:dyDescent="0.25">
      <c r="A87" s="45" t="s">
        <v>78</v>
      </c>
      <c r="B87" s="46" t="s">
        <v>21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171"/>
      <c r="Y87" s="170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>
        <v>16</v>
      </c>
      <c r="AT87" s="38">
        <v>16</v>
      </c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>
        <v>20</v>
      </c>
      <c r="BO87" s="38">
        <v>20</v>
      </c>
      <c r="BP87" s="38"/>
      <c r="BQ87" s="170"/>
      <c r="BR87" s="170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>
        <v>16</v>
      </c>
      <c r="CS87" s="38">
        <v>16</v>
      </c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>
        <v>164</v>
      </c>
      <c r="FG87" s="38">
        <v>164</v>
      </c>
      <c r="FH87" s="38"/>
      <c r="FI87" s="221">
        <f t="shared" si="64"/>
        <v>216</v>
      </c>
      <c r="FJ87" s="221">
        <f t="shared" si="76"/>
        <v>216</v>
      </c>
      <c r="FK87" s="38"/>
    </row>
    <row r="88" spans="1:167" ht="15.75" x14ac:dyDescent="0.25">
      <c r="A88" s="45" t="s">
        <v>85</v>
      </c>
      <c r="B88" s="46" t="s">
        <v>21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171"/>
      <c r="Y88" s="170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170"/>
      <c r="BR88" s="170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221">
        <f t="shared" si="64"/>
        <v>0</v>
      </c>
      <c r="FJ88" s="221">
        <f t="shared" si="76"/>
        <v>0</v>
      </c>
      <c r="FK88" s="38"/>
    </row>
    <row r="89" spans="1:167" ht="15.75" x14ac:dyDescent="0.25">
      <c r="A89" s="45" t="s">
        <v>100</v>
      </c>
      <c r="B89" s="46" t="s">
        <v>21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71"/>
      <c r="S89" s="170"/>
      <c r="T89" s="38"/>
      <c r="U89" s="38"/>
      <c r="V89" s="38"/>
      <c r="W89" s="38"/>
      <c r="X89" s="171"/>
      <c r="Y89" s="170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170"/>
      <c r="BR89" s="170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221">
        <f t="shared" ref="FI89:FI152" si="81">FF89+FC89+EZ89+EW89+ET89+EQ89+EN89+EK89+EH89+EE89+EB89+DY89+DV89+DS89+DP89+DM89+DJ89+DG89+DD89+DA89+CX89+CU89+CR89+CO89+CL89+CI89+CF89+CC89+BZ89+BW89+BT89+BQ89+BN89+BK89+BH89+BE89+BB89+AY89+AV89+AS89+AP89+AM89+AJ89+AG89+AD89+AA89+X89+U89+R89+O89+L89+I89+F89+C89</f>
        <v>0</v>
      </c>
      <c r="FJ89" s="221">
        <f t="shared" si="76"/>
        <v>0</v>
      </c>
      <c r="FK89" s="38"/>
    </row>
    <row r="90" spans="1:167" s="204" customFormat="1" ht="15.75" x14ac:dyDescent="0.25">
      <c r="A90" s="197" t="s">
        <v>105</v>
      </c>
      <c r="B90" s="198" t="s">
        <v>21</v>
      </c>
      <c r="C90" s="199">
        <f>C91+C92+C93+C94</f>
        <v>0</v>
      </c>
      <c r="D90" s="200">
        <f>D91+D92+D93+D94</f>
        <v>0</v>
      </c>
      <c r="E90" s="201"/>
      <c r="F90" s="199">
        <f>F91+F92+F93+F94</f>
        <v>0</v>
      </c>
      <c r="G90" s="200">
        <f>G91+G92+G93+G94</f>
        <v>0</v>
      </c>
      <c r="H90" s="202"/>
      <c r="I90" s="189">
        <f>I91+I92+I93+I94</f>
        <v>0</v>
      </c>
      <c r="J90" s="189">
        <f>J91+J92+J93+J94</f>
        <v>0</v>
      </c>
      <c r="K90" s="203"/>
      <c r="L90" s="188">
        <f>L91+L92+L93+L94</f>
        <v>0</v>
      </c>
      <c r="M90" s="189">
        <f>M91+M92+M93+M94</f>
        <v>0</v>
      </c>
      <c r="N90" s="203"/>
      <c r="O90" s="188">
        <f>O91+O92+O93+O94</f>
        <v>0</v>
      </c>
      <c r="P90" s="189">
        <f>P91+P92+P93+P94</f>
        <v>0</v>
      </c>
      <c r="Q90" s="203"/>
      <c r="R90" s="188">
        <f>R91+R92+R93+R94</f>
        <v>60</v>
      </c>
      <c r="S90" s="189">
        <f>S91+S92+S93+S94</f>
        <v>60</v>
      </c>
      <c r="T90" s="188">
        <f>T91+T92+T93+T94</f>
        <v>40</v>
      </c>
      <c r="U90" s="188">
        <f>U91+U92+U93+U94</f>
        <v>40</v>
      </c>
      <c r="V90" s="189">
        <f>V91+V92+V93+V94</f>
        <v>40</v>
      </c>
      <c r="W90" s="203"/>
      <c r="X90" s="188">
        <f t="shared" ref="X90:X150" si="82">X91+X92+X93+X94</f>
        <v>0</v>
      </c>
      <c r="Y90" s="189">
        <f t="shared" si="65"/>
        <v>0</v>
      </c>
      <c r="Z90" s="203"/>
      <c r="AA90" s="200"/>
      <c r="AB90" s="200"/>
      <c r="AC90" s="203"/>
      <c r="AD90" s="200">
        <f>AD91+AD92+AD93+AD94</f>
        <v>0</v>
      </c>
      <c r="AE90" s="200">
        <f>AE91+AE92+AE93+AE94</f>
        <v>0</v>
      </c>
      <c r="AF90" s="203"/>
      <c r="AG90" s="189">
        <f>AG91+AG92+AG93+AG94</f>
        <v>0</v>
      </c>
      <c r="AH90" s="200"/>
      <c r="AI90" s="203"/>
      <c r="AJ90" s="200"/>
      <c r="AK90" s="200"/>
      <c r="AL90" s="203"/>
      <c r="AM90" s="200"/>
      <c r="AN90" s="200"/>
      <c r="AO90" s="203"/>
      <c r="AP90" s="200"/>
      <c r="AQ90" s="200"/>
      <c r="AR90" s="203"/>
      <c r="AS90" s="200"/>
      <c r="AT90" s="200"/>
      <c r="AU90" s="203"/>
      <c r="AV90" s="200"/>
      <c r="AW90" s="200"/>
      <c r="AX90" s="203"/>
      <c r="AY90" s="200"/>
      <c r="AZ90" s="200"/>
      <c r="BA90" s="203"/>
      <c r="BB90" s="200"/>
      <c r="BC90" s="200"/>
      <c r="BD90" s="203"/>
      <c r="BE90" s="189">
        <f>BE91+BE92+BE93+BE94</f>
        <v>0</v>
      </c>
      <c r="BF90" s="189">
        <f t="shared" ref="BF90" si="83">BF91+BF92+BF93+BF94</f>
        <v>0</v>
      </c>
      <c r="BG90" s="203"/>
      <c r="BH90" s="189">
        <f>BH91+BH92+BH93+BH94</f>
        <v>0</v>
      </c>
      <c r="BI90" s="189">
        <f>BI91+BI92+BI93+BI94</f>
        <v>0</v>
      </c>
      <c r="BJ90" s="203"/>
      <c r="BK90" s="200"/>
      <c r="BL90" s="200"/>
      <c r="BM90" s="203"/>
      <c r="BN90" s="200"/>
      <c r="BO90" s="200"/>
      <c r="BP90" s="203"/>
      <c r="BQ90" s="189">
        <f t="shared" si="66"/>
        <v>0</v>
      </c>
      <c r="BR90" s="189">
        <f t="shared" si="63"/>
        <v>0</v>
      </c>
      <c r="BS90" s="203"/>
      <c r="BT90" s="200"/>
      <c r="BU90" s="200"/>
      <c r="BV90" s="203"/>
      <c r="BW90" s="200"/>
      <c r="BX90" s="200"/>
      <c r="BY90" s="203"/>
      <c r="BZ90" s="200"/>
      <c r="CA90" s="200"/>
      <c r="CB90" s="203"/>
      <c r="CC90" s="200"/>
      <c r="CD90" s="200"/>
      <c r="CE90" s="203"/>
      <c r="CF90" s="200"/>
      <c r="CG90" s="200"/>
      <c r="CH90" s="203"/>
      <c r="CI90" s="200"/>
      <c r="CJ90" s="200"/>
      <c r="CK90" s="203"/>
      <c r="CL90" s="200"/>
      <c r="CM90" s="200"/>
      <c r="CN90" s="203"/>
      <c r="CO90" s="200"/>
      <c r="CP90" s="200"/>
      <c r="CQ90" s="203"/>
      <c r="CR90" s="200"/>
      <c r="CS90" s="200"/>
      <c r="CT90" s="203"/>
      <c r="CU90" s="200"/>
      <c r="CV90" s="200"/>
      <c r="CW90" s="203"/>
      <c r="CX90" s="200"/>
      <c r="CY90" s="200"/>
      <c r="CZ90" s="203"/>
      <c r="DA90" s="200"/>
      <c r="DB90" s="200"/>
      <c r="DC90" s="203"/>
      <c r="DD90" s="200"/>
      <c r="DE90" s="200"/>
      <c r="DF90" s="203"/>
      <c r="DG90" s="200"/>
      <c r="DH90" s="200"/>
      <c r="DI90" s="203"/>
      <c r="DJ90" s="200"/>
      <c r="DK90" s="200"/>
      <c r="DL90" s="203"/>
      <c r="DM90" s="200"/>
      <c r="DN90" s="200"/>
      <c r="DO90" s="203"/>
      <c r="DP90" s="200"/>
      <c r="DQ90" s="200"/>
      <c r="DR90" s="203"/>
      <c r="DS90" s="200"/>
      <c r="DT90" s="200"/>
      <c r="DU90" s="203"/>
      <c r="DV90" s="200"/>
      <c r="DW90" s="200"/>
      <c r="DX90" s="203"/>
      <c r="DY90" s="200"/>
      <c r="DZ90" s="200"/>
      <c r="EA90" s="203"/>
      <c r="EB90" s="200"/>
      <c r="EC90" s="200"/>
      <c r="ED90" s="203"/>
      <c r="EE90" s="200"/>
      <c r="EF90" s="200"/>
      <c r="EG90" s="203"/>
      <c r="EH90" s="200"/>
      <c r="EI90" s="200"/>
      <c r="EJ90" s="203"/>
      <c r="EK90" s="200"/>
      <c r="EL90" s="200"/>
      <c r="EM90" s="203"/>
      <c r="EN90" s="200"/>
      <c r="EO90" s="200"/>
      <c r="EP90" s="203"/>
      <c r="EQ90" s="200"/>
      <c r="ER90" s="200"/>
      <c r="ES90" s="203"/>
      <c r="ET90" s="200"/>
      <c r="EU90" s="200"/>
      <c r="EV90" s="203"/>
      <c r="EW90" s="200"/>
      <c r="EX90" s="200"/>
      <c r="EY90" s="203"/>
      <c r="EZ90" s="200"/>
      <c r="FA90" s="200"/>
      <c r="FB90" s="203"/>
      <c r="FC90" s="200"/>
      <c r="FD90" s="200"/>
      <c r="FE90" s="203"/>
      <c r="FF90" s="200">
        <f>FF91++FF92+FF93+FF94</f>
        <v>149</v>
      </c>
      <c r="FG90" s="200">
        <f>FG91+FG92+FG93+FG94</f>
        <v>149</v>
      </c>
      <c r="FH90" s="203"/>
      <c r="FI90" s="219">
        <f t="shared" si="81"/>
        <v>249</v>
      </c>
      <c r="FJ90" s="219">
        <f t="shared" si="76"/>
        <v>249</v>
      </c>
      <c r="FK90" s="203"/>
    </row>
    <row r="91" spans="1:167" ht="15.75" x14ac:dyDescent="0.25">
      <c r="A91" s="45" t="s">
        <v>77</v>
      </c>
      <c r="B91" s="46" t="s">
        <v>21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>
        <v>60</v>
      </c>
      <c r="S91" s="38">
        <v>60</v>
      </c>
      <c r="T91" s="38">
        <v>40</v>
      </c>
      <c r="U91" s="38">
        <v>40</v>
      </c>
      <c r="V91" s="38">
        <v>40</v>
      </c>
      <c r="W91" s="38"/>
      <c r="X91" s="171"/>
      <c r="Y91" s="170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170"/>
      <c r="BR91" s="170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>
        <v>68</v>
      </c>
      <c r="FG91" s="38">
        <v>68</v>
      </c>
      <c r="FH91" s="38"/>
      <c r="FI91" s="221">
        <f t="shared" si="81"/>
        <v>168</v>
      </c>
      <c r="FJ91" s="221">
        <f t="shared" si="76"/>
        <v>168</v>
      </c>
      <c r="FK91" s="38"/>
    </row>
    <row r="92" spans="1:167" ht="15.75" x14ac:dyDescent="0.25">
      <c r="A92" s="45" t="s">
        <v>78</v>
      </c>
      <c r="B92" s="46" t="s">
        <v>21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171"/>
      <c r="Y92" s="170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170"/>
      <c r="BR92" s="170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>
        <v>81</v>
      </c>
      <c r="FG92" s="38">
        <v>81</v>
      </c>
      <c r="FH92" s="38"/>
      <c r="FI92" s="221">
        <f t="shared" si="81"/>
        <v>81</v>
      </c>
      <c r="FJ92" s="221">
        <f t="shared" si="76"/>
        <v>81</v>
      </c>
      <c r="FK92" s="38"/>
    </row>
    <row r="93" spans="1:167" ht="15.75" x14ac:dyDescent="0.25">
      <c r="A93" s="45" t="s">
        <v>85</v>
      </c>
      <c r="B93" s="46" t="s">
        <v>21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171"/>
      <c r="Y93" s="170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170"/>
      <c r="BR93" s="170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221">
        <f t="shared" si="81"/>
        <v>0</v>
      </c>
      <c r="FJ93" s="221">
        <f t="shared" si="76"/>
        <v>0</v>
      </c>
      <c r="FK93" s="38"/>
    </row>
    <row r="94" spans="1:167" ht="15.75" x14ac:dyDescent="0.25">
      <c r="A94" s="45" t="s">
        <v>100</v>
      </c>
      <c r="B94" s="46" t="s">
        <v>21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171"/>
      <c r="Y94" s="170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170"/>
      <c r="BR94" s="170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221">
        <f t="shared" si="81"/>
        <v>0</v>
      </c>
      <c r="FJ94" s="221">
        <f t="shared" si="76"/>
        <v>0</v>
      </c>
      <c r="FK94" s="38"/>
    </row>
    <row r="95" spans="1:167" s="192" customFormat="1" ht="15.75" x14ac:dyDescent="0.25">
      <c r="A95" s="205" t="s">
        <v>112</v>
      </c>
      <c r="B95" s="187" t="s">
        <v>21</v>
      </c>
      <c r="C95" s="188">
        <f>C96+C97+C98+C99</f>
        <v>0</v>
      </c>
      <c r="D95" s="189">
        <f>D96+D97+D98+D99</f>
        <v>0</v>
      </c>
      <c r="E95" s="188"/>
      <c r="F95" s="188">
        <f>F96+F97+F98+F99</f>
        <v>160</v>
      </c>
      <c r="G95" s="189">
        <f>G96+G97+G98+G99</f>
        <v>160</v>
      </c>
      <c r="H95" s="194"/>
      <c r="I95" s="189">
        <f>I96+I97+I98+I99</f>
        <v>0</v>
      </c>
      <c r="J95" s="189">
        <f>J96+J97+J98+J99</f>
        <v>0</v>
      </c>
      <c r="K95" s="191"/>
      <c r="L95" s="188">
        <f>L96+L97+L98+L99</f>
        <v>0</v>
      </c>
      <c r="M95" s="189">
        <f>M96+M97+M98+M99</f>
        <v>0</v>
      </c>
      <c r="N95" s="191"/>
      <c r="O95" s="188">
        <f>O96+O97+O98+O99</f>
        <v>0</v>
      </c>
      <c r="P95" s="189">
        <f>P96+P97+P98+P99</f>
        <v>0</v>
      </c>
      <c r="Q95" s="191"/>
      <c r="R95" s="188">
        <f>R96+R97+R98+R99</f>
        <v>0</v>
      </c>
      <c r="S95" s="189">
        <f>S96+S97+S98+S99</f>
        <v>0</v>
      </c>
      <c r="T95" s="191"/>
      <c r="U95" s="188">
        <f>U96+U97+U98+U99</f>
        <v>0</v>
      </c>
      <c r="V95" s="189">
        <f>V96+V97+V98+V99</f>
        <v>0</v>
      </c>
      <c r="W95" s="191"/>
      <c r="X95" s="188">
        <f t="shared" si="82"/>
        <v>0</v>
      </c>
      <c r="Y95" s="189">
        <f t="shared" si="65"/>
        <v>0</v>
      </c>
      <c r="Z95" s="191"/>
      <c r="AA95" s="189"/>
      <c r="AB95" s="189"/>
      <c r="AC95" s="191"/>
      <c r="AD95" s="189">
        <f>AD96+AD97+AD98+AD99</f>
        <v>0</v>
      </c>
      <c r="AE95" s="189">
        <f>AE96+AE98+AE99+AE100</f>
        <v>0</v>
      </c>
      <c r="AF95" s="191"/>
      <c r="AG95" s="189">
        <f>AG96+AG97+AG98+AG99</f>
        <v>0</v>
      </c>
      <c r="AH95" s="189"/>
      <c r="AI95" s="191"/>
      <c r="AJ95" s="189"/>
      <c r="AK95" s="189"/>
      <c r="AL95" s="191"/>
      <c r="AM95" s="189"/>
      <c r="AN95" s="189"/>
      <c r="AO95" s="191"/>
      <c r="AP95" s="189"/>
      <c r="AQ95" s="189"/>
      <c r="AR95" s="191"/>
      <c r="AS95" s="189"/>
      <c r="AT95" s="189"/>
      <c r="AU95" s="191"/>
      <c r="AV95" s="189"/>
      <c r="AW95" s="189"/>
      <c r="AX95" s="191"/>
      <c r="AY95" s="189"/>
      <c r="AZ95" s="189"/>
      <c r="BA95" s="191"/>
      <c r="BB95" s="189"/>
      <c r="BC95" s="189"/>
      <c r="BD95" s="191"/>
      <c r="BE95" s="189">
        <f>BE96+BE97+BE98+BE99</f>
        <v>0</v>
      </c>
      <c r="BF95" s="189">
        <f t="shared" ref="BF95" si="84">BF96+BF97+BF98+BF99</f>
        <v>0</v>
      </c>
      <c r="BG95" s="191"/>
      <c r="BH95" s="189">
        <f>BH96+BH97+BH98+BH99</f>
        <v>0</v>
      </c>
      <c r="BI95" s="189">
        <f>BI96+BI97+BI98+BI99</f>
        <v>0</v>
      </c>
      <c r="BJ95" s="191"/>
      <c r="BK95" s="189"/>
      <c r="BL95" s="189"/>
      <c r="BM95" s="191"/>
      <c r="BN95" s="189"/>
      <c r="BO95" s="189"/>
      <c r="BP95" s="191"/>
      <c r="BQ95" s="189">
        <f t="shared" si="66"/>
        <v>0</v>
      </c>
      <c r="BR95" s="189">
        <f t="shared" ref="BR95:BR150" si="85">BR96+BR97+BR98+BR99</f>
        <v>0</v>
      </c>
      <c r="BS95" s="191"/>
      <c r="BT95" s="189"/>
      <c r="BU95" s="189"/>
      <c r="BV95" s="191"/>
      <c r="BW95" s="189"/>
      <c r="BX95" s="189"/>
      <c r="BY95" s="191"/>
      <c r="BZ95" s="189"/>
      <c r="CA95" s="189"/>
      <c r="CB95" s="191"/>
      <c r="CC95" s="189"/>
      <c r="CD95" s="189"/>
      <c r="CE95" s="191"/>
      <c r="CF95" s="189"/>
      <c r="CG95" s="189"/>
      <c r="CH95" s="191"/>
      <c r="CI95" s="189"/>
      <c r="CJ95" s="189"/>
      <c r="CK95" s="191"/>
      <c r="CL95" s="189"/>
      <c r="CM95" s="189"/>
      <c r="CN95" s="191"/>
      <c r="CO95" s="189"/>
      <c r="CP95" s="189"/>
      <c r="CQ95" s="191"/>
      <c r="CR95" s="189"/>
      <c r="CS95" s="189"/>
      <c r="CT95" s="191"/>
      <c r="CU95" s="189"/>
      <c r="CV95" s="189"/>
      <c r="CW95" s="191"/>
      <c r="CX95" s="189"/>
      <c r="CY95" s="189"/>
      <c r="CZ95" s="191"/>
      <c r="DA95" s="189"/>
      <c r="DB95" s="189"/>
      <c r="DC95" s="191"/>
      <c r="DD95" s="189"/>
      <c r="DE95" s="189"/>
      <c r="DF95" s="191"/>
      <c r="DG95" s="189"/>
      <c r="DH95" s="189"/>
      <c r="DI95" s="191"/>
      <c r="DJ95" s="189"/>
      <c r="DK95" s="189"/>
      <c r="DL95" s="191"/>
      <c r="DM95" s="189"/>
      <c r="DN95" s="189"/>
      <c r="DO95" s="191"/>
      <c r="DP95" s="189"/>
      <c r="DQ95" s="189"/>
      <c r="DR95" s="191"/>
      <c r="DS95" s="189"/>
      <c r="DT95" s="189"/>
      <c r="DU95" s="191"/>
      <c r="DV95" s="189"/>
      <c r="DW95" s="189"/>
      <c r="DX95" s="191"/>
      <c r="DY95" s="189"/>
      <c r="DZ95" s="189"/>
      <c r="EA95" s="191"/>
      <c r="EB95" s="189"/>
      <c r="EC95" s="189"/>
      <c r="ED95" s="191"/>
      <c r="EE95" s="189"/>
      <c r="EF95" s="189"/>
      <c r="EG95" s="191"/>
      <c r="EH95" s="189"/>
      <c r="EI95" s="189"/>
      <c r="EJ95" s="191"/>
      <c r="EK95" s="189"/>
      <c r="EL95" s="189"/>
      <c r="EM95" s="191"/>
      <c r="EN95" s="189"/>
      <c r="EO95" s="189"/>
      <c r="EP95" s="191"/>
      <c r="EQ95" s="189"/>
      <c r="ER95" s="189"/>
      <c r="ES95" s="191"/>
      <c r="ET95" s="189"/>
      <c r="EU95" s="189"/>
      <c r="EV95" s="191"/>
      <c r="EW95" s="189"/>
      <c r="EX95" s="189"/>
      <c r="EY95" s="191"/>
      <c r="EZ95" s="189"/>
      <c r="FA95" s="189"/>
      <c r="FB95" s="191"/>
      <c r="FC95" s="189"/>
      <c r="FD95" s="189"/>
      <c r="FE95" s="191"/>
      <c r="FF95" s="189"/>
      <c r="FG95" s="189"/>
      <c r="FH95" s="191"/>
      <c r="FI95" s="219">
        <f t="shared" si="81"/>
        <v>160</v>
      </c>
      <c r="FJ95" s="219">
        <f t="shared" si="76"/>
        <v>160</v>
      </c>
      <c r="FK95" s="191"/>
    </row>
    <row r="96" spans="1:167" ht="15.75" x14ac:dyDescent="0.25">
      <c r="A96" s="45" t="s">
        <v>77</v>
      </c>
      <c r="B96" s="46" t="s">
        <v>21</v>
      </c>
      <c r="C96" s="38"/>
      <c r="D96" s="38"/>
      <c r="E96" s="38"/>
      <c r="F96" s="38">
        <v>140</v>
      </c>
      <c r="G96" s="38">
        <v>140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71"/>
      <c r="Y96" s="170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170"/>
      <c r="BR96" s="170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221">
        <f t="shared" si="81"/>
        <v>140</v>
      </c>
      <c r="FJ96" s="221">
        <f t="shared" si="76"/>
        <v>140</v>
      </c>
      <c r="FK96" s="38"/>
    </row>
    <row r="97" spans="1:167" ht="15.75" x14ac:dyDescent="0.25">
      <c r="A97" s="45" t="s">
        <v>78</v>
      </c>
      <c r="B97" s="46" t="s">
        <v>21</v>
      </c>
      <c r="C97" s="38"/>
      <c r="D97" s="38"/>
      <c r="E97" s="38"/>
      <c r="F97" s="38">
        <v>20</v>
      </c>
      <c r="G97" s="38">
        <v>20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171"/>
      <c r="Y97" s="170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170"/>
      <c r="BR97" s="170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221">
        <f t="shared" si="81"/>
        <v>20</v>
      </c>
      <c r="FJ97" s="221">
        <f t="shared" si="76"/>
        <v>20</v>
      </c>
      <c r="FK97" s="38"/>
    </row>
    <row r="98" spans="1:167" ht="15.75" x14ac:dyDescent="0.25">
      <c r="A98" s="45" t="s">
        <v>85</v>
      </c>
      <c r="B98" s="46" t="s">
        <v>21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171"/>
      <c r="Y98" s="170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170"/>
      <c r="BR98" s="170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221">
        <f t="shared" si="81"/>
        <v>0</v>
      </c>
      <c r="FJ98" s="221">
        <f t="shared" si="76"/>
        <v>0</v>
      </c>
      <c r="FK98" s="38"/>
    </row>
    <row r="99" spans="1:167" ht="15.75" x14ac:dyDescent="0.25">
      <c r="A99" s="45" t="s">
        <v>100</v>
      </c>
      <c r="B99" s="46" t="s">
        <v>21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171"/>
      <c r="Y99" s="170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170"/>
      <c r="BR99" s="170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221">
        <f t="shared" si="81"/>
        <v>0</v>
      </c>
      <c r="FJ99" s="221">
        <f t="shared" si="76"/>
        <v>0</v>
      </c>
      <c r="FK99" s="38"/>
    </row>
    <row r="100" spans="1:167" s="204" customFormat="1" ht="15.75" x14ac:dyDescent="0.25">
      <c r="A100" s="197" t="s">
        <v>113</v>
      </c>
      <c r="B100" s="198" t="s">
        <v>21</v>
      </c>
      <c r="C100" s="199">
        <f>C101+C102+C103+C104</f>
        <v>0</v>
      </c>
      <c r="D100" s="200">
        <f>D101+D102+D103+D104</f>
        <v>0</v>
      </c>
      <c r="E100" s="201"/>
      <c r="F100" s="199">
        <f>F101+F102+F103+F104</f>
        <v>0</v>
      </c>
      <c r="G100" s="200">
        <f>G101+G102+G103+G104</f>
        <v>0</v>
      </c>
      <c r="H100" s="202"/>
      <c r="I100" s="189">
        <f>I101+I102+I103+I104</f>
        <v>0</v>
      </c>
      <c r="J100" s="189">
        <f>J101+J102+J103+J104</f>
        <v>0</v>
      </c>
      <c r="K100" s="203"/>
      <c r="L100" s="188">
        <f>L101+L102+L103+L104</f>
        <v>0</v>
      </c>
      <c r="M100" s="189">
        <f>M101+M102+M103+M104</f>
        <v>0</v>
      </c>
      <c r="N100" s="203"/>
      <c r="O100" s="188">
        <f>O101+O102+O103+O104</f>
        <v>0</v>
      </c>
      <c r="P100" s="189">
        <f>P101+P102+P103+P104</f>
        <v>0</v>
      </c>
      <c r="Q100" s="203"/>
      <c r="R100" s="188">
        <f>R101+R102+R103+R104</f>
        <v>0</v>
      </c>
      <c r="S100" s="189">
        <f>S101+S102+S103+S104</f>
        <v>0</v>
      </c>
      <c r="T100" s="203"/>
      <c r="U100" s="188">
        <f>U101+U102+U103+U104</f>
        <v>0</v>
      </c>
      <c r="V100" s="189">
        <f>V101+V102+V103+V104</f>
        <v>0</v>
      </c>
      <c r="W100" s="203"/>
      <c r="X100" s="188">
        <f t="shared" si="82"/>
        <v>0</v>
      </c>
      <c r="Y100" s="189">
        <f t="shared" ref="Y100:Y150" si="86">Y101+Y102+Y103+Y104</f>
        <v>0</v>
      </c>
      <c r="Z100" s="203"/>
      <c r="AA100" s="200"/>
      <c r="AB100" s="200"/>
      <c r="AC100" s="203"/>
      <c r="AD100" s="200"/>
      <c r="AE100" s="200"/>
      <c r="AF100" s="203"/>
      <c r="AG100" s="189">
        <f>AG101+AG102+AG103+AG104</f>
        <v>0</v>
      </c>
      <c r="AH100" s="200"/>
      <c r="AI100" s="203"/>
      <c r="AJ100" s="200"/>
      <c r="AK100" s="200"/>
      <c r="AL100" s="203"/>
      <c r="AM100" s="200"/>
      <c r="AN100" s="200"/>
      <c r="AO100" s="203"/>
      <c r="AP100" s="200"/>
      <c r="AQ100" s="200"/>
      <c r="AR100" s="203"/>
      <c r="AS100" s="200"/>
      <c r="AT100" s="200"/>
      <c r="AU100" s="203"/>
      <c r="AV100" s="200"/>
      <c r="AW100" s="200"/>
      <c r="AX100" s="203"/>
      <c r="AY100" s="200"/>
      <c r="AZ100" s="200"/>
      <c r="BA100" s="203"/>
      <c r="BB100" s="200"/>
      <c r="BC100" s="200"/>
      <c r="BD100" s="203"/>
      <c r="BE100" s="189">
        <f>BE101+BE102+BE103+BE104</f>
        <v>0</v>
      </c>
      <c r="BF100" s="189">
        <f t="shared" ref="BF100" si="87">BF101+BF102+BF103+BF104</f>
        <v>0</v>
      </c>
      <c r="BG100" s="203"/>
      <c r="BH100" s="189">
        <f>BH101+BH102+BH103+BH104</f>
        <v>0</v>
      </c>
      <c r="BI100" s="189">
        <f>BI101+BI102+BI103+BI104</f>
        <v>0</v>
      </c>
      <c r="BJ100" s="203"/>
      <c r="BK100" s="200"/>
      <c r="BL100" s="200"/>
      <c r="BM100" s="203"/>
      <c r="BN100" s="200"/>
      <c r="BO100" s="200"/>
      <c r="BP100" s="203"/>
      <c r="BQ100" s="189">
        <f t="shared" ref="BQ100:BQ150" si="88">BQ101+BQ102+BQ103+BQ104</f>
        <v>0</v>
      </c>
      <c r="BR100" s="189">
        <f t="shared" si="85"/>
        <v>0</v>
      </c>
      <c r="BS100" s="203"/>
      <c r="BT100" s="200"/>
      <c r="BU100" s="200"/>
      <c r="BV100" s="203"/>
      <c r="BW100" s="200"/>
      <c r="BX100" s="200"/>
      <c r="BY100" s="203"/>
      <c r="BZ100" s="200"/>
      <c r="CA100" s="200"/>
      <c r="CB100" s="203"/>
      <c r="CC100" s="200"/>
      <c r="CD100" s="200"/>
      <c r="CE100" s="203"/>
      <c r="CF100" s="200"/>
      <c r="CG100" s="200"/>
      <c r="CH100" s="203"/>
      <c r="CI100" s="200"/>
      <c r="CJ100" s="200"/>
      <c r="CK100" s="203"/>
      <c r="CL100" s="200"/>
      <c r="CM100" s="200"/>
      <c r="CN100" s="203"/>
      <c r="CO100" s="200"/>
      <c r="CP100" s="200"/>
      <c r="CQ100" s="203"/>
      <c r="CR100" s="200"/>
      <c r="CS100" s="200"/>
      <c r="CT100" s="203"/>
      <c r="CU100" s="200"/>
      <c r="CV100" s="200"/>
      <c r="CW100" s="203"/>
      <c r="CX100" s="200">
        <f>CX101+CX102+CX103+CX104</f>
        <v>60</v>
      </c>
      <c r="CY100" s="200">
        <f>CY101+CY102+CY103+CY104</f>
        <v>60</v>
      </c>
      <c r="CZ100" s="203"/>
      <c r="DA100" s="200"/>
      <c r="DB100" s="200"/>
      <c r="DC100" s="203"/>
      <c r="DD100" s="200"/>
      <c r="DE100" s="200"/>
      <c r="DF100" s="203"/>
      <c r="DG100" s="200"/>
      <c r="DH100" s="200"/>
      <c r="DI100" s="203"/>
      <c r="DJ100" s="200"/>
      <c r="DK100" s="200"/>
      <c r="DL100" s="203"/>
      <c r="DM100" s="200"/>
      <c r="DN100" s="200"/>
      <c r="DO100" s="203"/>
      <c r="DP100" s="200"/>
      <c r="DQ100" s="200"/>
      <c r="DR100" s="203"/>
      <c r="DS100" s="200"/>
      <c r="DT100" s="200"/>
      <c r="DU100" s="203"/>
      <c r="DV100" s="200"/>
      <c r="DW100" s="200"/>
      <c r="DX100" s="203"/>
      <c r="DY100" s="200"/>
      <c r="DZ100" s="200"/>
      <c r="EA100" s="203"/>
      <c r="EB100" s="200"/>
      <c r="EC100" s="200"/>
      <c r="ED100" s="203"/>
      <c r="EE100" s="200"/>
      <c r="EF100" s="200"/>
      <c r="EG100" s="203"/>
      <c r="EH100" s="200"/>
      <c r="EI100" s="200"/>
      <c r="EJ100" s="203"/>
      <c r="EK100" s="200"/>
      <c r="EL100" s="200"/>
      <c r="EM100" s="203"/>
      <c r="EN100" s="200"/>
      <c r="EO100" s="200"/>
      <c r="EP100" s="203"/>
      <c r="EQ100" s="200"/>
      <c r="ER100" s="200"/>
      <c r="ES100" s="203"/>
      <c r="ET100" s="200"/>
      <c r="EU100" s="200"/>
      <c r="EV100" s="203"/>
      <c r="EW100" s="200"/>
      <c r="EX100" s="200"/>
      <c r="EY100" s="203"/>
      <c r="EZ100" s="200"/>
      <c r="FA100" s="200"/>
      <c r="FB100" s="203"/>
      <c r="FC100" s="200"/>
      <c r="FD100" s="200"/>
      <c r="FE100" s="203"/>
      <c r="FF100" s="200"/>
      <c r="FG100" s="200"/>
      <c r="FH100" s="203"/>
      <c r="FI100" s="219">
        <f t="shared" si="81"/>
        <v>60</v>
      </c>
      <c r="FJ100" s="219">
        <f t="shared" si="76"/>
        <v>60</v>
      </c>
      <c r="FK100" s="203"/>
    </row>
    <row r="101" spans="1:167" ht="15.75" x14ac:dyDescent="0.25">
      <c r="A101" s="45" t="s">
        <v>77</v>
      </c>
      <c r="B101" s="46" t="s">
        <v>21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71"/>
      <c r="Y101" s="170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170"/>
      <c r="BR101" s="170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>
        <v>60</v>
      </c>
      <c r="CY101" s="38">
        <v>60</v>
      </c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221">
        <f t="shared" si="81"/>
        <v>60</v>
      </c>
      <c r="FJ101" s="221">
        <f t="shared" si="76"/>
        <v>60</v>
      </c>
      <c r="FK101" s="38"/>
    </row>
    <row r="102" spans="1:167" ht="15.75" x14ac:dyDescent="0.25">
      <c r="A102" s="45" t="s">
        <v>78</v>
      </c>
      <c r="B102" s="46" t="s">
        <v>21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71"/>
      <c r="Y102" s="170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170"/>
      <c r="BR102" s="170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221">
        <f t="shared" si="81"/>
        <v>0</v>
      </c>
      <c r="FJ102" s="221">
        <f t="shared" si="76"/>
        <v>0</v>
      </c>
      <c r="FK102" s="38"/>
    </row>
    <row r="103" spans="1:167" ht="15.75" x14ac:dyDescent="0.25">
      <c r="A103" s="45" t="s">
        <v>85</v>
      </c>
      <c r="B103" s="46" t="s">
        <v>21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71"/>
      <c r="Y103" s="170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170"/>
      <c r="BR103" s="170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221">
        <f t="shared" si="81"/>
        <v>0</v>
      </c>
      <c r="FJ103" s="221">
        <f t="shared" si="76"/>
        <v>0</v>
      </c>
      <c r="FK103" s="38"/>
    </row>
    <row r="104" spans="1:167" ht="15.75" x14ac:dyDescent="0.25">
      <c r="A104" s="45" t="s">
        <v>100</v>
      </c>
      <c r="B104" s="46" t="s">
        <v>21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71"/>
      <c r="Y104" s="170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170"/>
      <c r="BR104" s="170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221">
        <f t="shared" si="81"/>
        <v>0</v>
      </c>
      <c r="FJ104" s="221">
        <f t="shared" si="76"/>
        <v>0</v>
      </c>
      <c r="FK104" s="38"/>
    </row>
    <row r="105" spans="1:167" s="204" customFormat="1" ht="15.75" x14ac:dyDescent="0.25">
      <c r="A105" s="197" t="s">
        <v>114</v>
      </c>
      <c r="B105" s="198" t="s">
        <v>21</v>
      </c>
      <c r="C105" s="199">
        <f>C106+C107+C108+C109</f>
        <v>0</v>
      </c>
      <c r="D105" s="200">
        <f>D106+D107+D108+D109</f>
        <v>0</v>
      </c>
      <c r="E105" s="201"/>
      <c r="F105" s="199">
        <f>F106+F107+F108+F109</f>
        <v>0</v>
      </c>
      <c r="G105" s="200">
        <f>G106+G107+G108+G109</f>
        <v>0</v>
      </c>
      <c r="H105" s="202"/>
      <c r="I105" s="189">
        <f>I106+I107+I108+I109</f>
        <v>0</v>
      </c>
      <c r="J105" s="189">
        <f>J106+J107+J108+J109</f>
        <v>0</v>
      </c>
      <c r="K105" s="203"/>
      <c r="L105" s="188">
        <f>L106+L107+L108+L109</f>
        <v>0</v>
      </c>
      <c r="M105" s="189">
        <f>M106+M107+M108+M109</f>
        <v>0</v>
      </c>
      <c r="N105" s="203"/>
      <c r="O105" s="188">
        <f>O106+O107+O108+O109</f>
        <v>0</v>
      </c>
      <c r="P105" s="189">
        <f>P106+P107+P108+P109</f>
        <v>0</v>
      </c>
      <c r="Q105" s="203"/>
      <c r="R105" s="188">
        <f>R106+R107+R108+R109</f>
        <v>0</v>
      </c>
      <c r="S105" s="189">
        <f>S106+S107+S108+S109</f>
        <v>0</v>
      </c>
      <c r="T105" s="203"/>
      <c r="U105" s="188">
        <f>U106+U107+U108+U109</f>
        <v>0</v>
      </c>
      <c r="V105" s="189">
        <f>V106+V107+V108+V109</f>
        <v>0</v>
      </c>
      <c r="W105" s="203"/>
      <c r="X105" s="188">
        <f t="shared" si="82"/>
        <v>30</v>
      </c>
      <c r="Y105" s="189">
        <f t="shared" si="86"/>
        <v>30</v>
      </c>
      <c r="Z105" s="203"/>
      <c r="AA105" s="200"/>
      <c r="AB105" s="200"/>
      <c r="AC105" s="203"/>
      <c r="AD105" s="200">
        <f>AD106+AD107+AD108+AD109</f>
        <v>30</v>
      </c>
      <c r="AE105" s="200">
        <f>AE106+AE107+AE108+AE109</f>
        <v>30</v>
      </c>
      <c r="AF105" s="203"/>
      <c r="AG105" s="189">
        <f>AG106+AG107+AG108+AG109</f>
        <v>0</v>
      </c>
      <c r="AH105" s="200"/>
      <c r="AI105" s="203"/>
      <c r="AJ105" s="200"/>
      <c r="AK105" s="200"/>
      <c r="AL105" s="203"/>
      <c r="AM105" s="200"/>
      <c r="AN105" s="200"/>
      <c r="AO105" s="203"/>
      <c r="AP105" s="200"/>
      <c r="AQ105" s="200"/>
      <c r="AR105" s="203"/>
      <c r="AS105" s="200"/>
      <c r="AT105" s="200"/>
      <c r="AU105" s="203"/>
      <c r="AV105" s="200"/>
      <c r="AW105" s="200"/>
      <c r="AX105" s="203"/>
      <c r="AY105" s="200"/>
      <c r="AZ105" s="200"/>
      <c r="BA105" s="203"/>
      <c r="BB105" s="200"/>
      <c r="BC105" s="200"/>
      <c r="BD105" s="203"/>
      <c r="BE105" s="189">
        <f>BE106+BE107+BE108+BE109</f>
        <v>0</v>
      </c>
      <c r="BF105" s="189">
        <f t="shared" ref="BF105" si="89">BF106+BF107+BF108+BF109</f>
        <v>0</v>
      </c>
      <c r="BG105" s="203"/>
      <c r="BH105" s="189">
        <f>BH106+BH107+BH108+BH109</f>
        <v>0</v>
      </c>
      <c r="BI105" s="189">
        <f>BI106+BI107+BI108+BI109</f>
        <v>0</v>
      </c>
      <c r="BJ105" s="203"/>
      <c r="BK105" s="200"/>
      <c r="BL105" s="200"/>
      <c r="BM105" s="203"/>
      <c r="BN105" s="200"/>
      <c r="BO105" s="200"/>
      <c r="BP105" s="203"/>
      <c r="BQ105" s="189">
        <f t="shared" si="88"/>
        <v>0</v>
      </c>
      <c r="BR105" s="189">
        <f t="shared" si="85"/>
        <v>0</v>
      </c>
      <c r="BS105" s="203"/>
      <c r="BT105" s="200"/>
      <c r="BU105" s="200"/>
      <c r="BV105" s="203"/>
      <c r="BW105" s="200"/>
      <c r="BX105" s="200"/>
      <c r="BY105" s="203"/>
      <c r="BZ105" s="200"/>
      <c r="CA105" s="200"/>
      <c r="CB105" s="203"/>
      <c r="CC105" s="200"/>
      <c r="CD105" s="200"/>
      <c r="CE105" s="203"/>
      <c r="CF105" s="200"/>
      <c r="CG105" s="200"/>
      <c r="CH105" s="203"/>
      <c r="CI105" s="200"/>
      <c r="CJ105" s="200"/>
      <c r="CK105" s="203"/>
      <c r="CL105" s="200"/>
      <c r="CM105" s="200"/>
      <c r="CN105" s="203"/>
      <c r="CO105" s="200"/>
      <c r="CP105" s="200"/>
      <c r="CQ105" s="203"/>
      <c r="CR105" s="200"/>
      <c r="CS105" s="200"/>
      <c r="CT105" s="203"/>
      <c r="CU105" s="200"/>
      <c r="CV105" s="200"/>
      <c r="CW105" s="203"/>
      <c r="CX105" s="200"/>
      <c r="CY105" s="200"/>
      <c r="CZ105" s="203"/>
      <c r="DA105" s="200"/>
      <c r="DB105" s="200"/>
      <c r="DC105" s="203"/>
      <c r="DD105" s="200"/>
      <c r="DE105" s="200"/>
      <c r="DF105" s="203"/>
      <c r="DG105" s="200"/>
      <c r="DH105" s="200"/>
      <c r="DI105" s="203"/>
      <c r="DJ105" s="200"/>
      <c r="DK105" s="200"/>
      <c r="DL105" s="203"/>
      <c r="DM105" s="200"/>
      <c r="DN105" s="200"/>
      <c r="DO105" s="203"/>
      <c r="DP105" s="200"/>
      <c r="DQ105" s="200"/>
      <c r="DR105" s="203"/>
      <c r="DS105" s="200"/>
      <c r="DT105" s="200"/>
      <c r="DU105" s="203"/>
      <c r="DV105" s="200"/>
      <c r="DW105" s="200"/>
      <c r="DX105" s="203"/>
      <c r="DY105" s="200">
        <f>DY106+DY107+DY108+DY109</f>
        <v>78</v>
      </c>
      <c r="DZ105" s="200">
        <f>DZ106+DZ107+DZ108+DZ109</f>
        <v>78</v>
      </c>
      <c r="EA105" s="203"/>
      <c r="EB105" s="200"/>
      <c r="EC105" s="200"/>
      <c r="ED105" s="203"/>
      <c r="EE105" s="200"/>
      <c r="EF105" s="200"/>
      <c r="EG105" s="203"/>
      <c r="EH105" s="200"/>
      <c r="EI105" s="200"/>
      <c r="EJ105" s="203"/>
      <c r="EK105" s="200"/>
      <c r="EL105" s="200"/>
      <c r="EM105" s="203"/>
      <c r="EN105" s="200"/>
      <c r="EO105" s="200"/>
      <c r="EP105" s="203"/>
      <c r="EQ105" s="200"/>
      <c r="ER105" s="200"/>
      <c r="ES105" s="203"/>
      <c r="ET105" s="200"/>
      <c r="EU105" s="200"/>
      <c r="EV105" s="203"/>
      <c r="EW105" s="200"/>
      <c r="EX105" s="200"/>
      <c r="EY105" s="203"/>
      <c r="EZ105" s="200"/>
      <c r="FA105" s="200"/>
      <c r="FB105" s="203"/>
      <c r="FC105" s="200"/>
      <c r="FD105" s="200"/>
      <c r="FE105" s="203"/>
      <c r="FF105" s="200"/>
      <c r="FG105" s="200"/>
      <c r="FH105" s="203"/>
      <c r="FI105" s="219">
        <f t="shared" si="81"/>
        <v>138</v>
      </c>
      <c r="FJ105" s="219">
        <f t="shared" si="76"/>
        <v>138</v>
      </c>
      <c r="FK105" s="203"/>
    </row>
    <row r="106" spans="1:167" ht="15.75" x14ac:dyDescent="0.25">
      <c r="A106" s="45" t="s">
        <v>77</v>
      </c>
      <c r="B106" s="46" t="s">
        <v>21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71"/>
      <c r="Y106" s="170"/>
      <c r="Z106" s="38"/>
      <c r="AA106" s="38"/>
      <c r="AB106" s="38"/>
      <c r="AC106" s="38"/>
      <c r="AD106" s="38">
        <v>30</v>
      </c>
      <c r="AE106" s="38">
        <v>30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170"/>
      <c r="BR106" s="170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>
        <v>30</v>
      </c>
      <c r="DZ106" s="38">
        <v>30</v>
      </c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221">
        <f t="shared" si="81"/>
        <v>60</v>
      </c>
      <c r="FJ106" s="221">
        <f t="shared" si="76"/>
        <v>60</v>
      </c>
      <c r="FK106" s="38"/>
    </row>
    <row r="107" spans="1:167" ht="15.75" x14ac:dyDescent="0.25">
      <c r="A107" s="45" t="s">
        <v>78</v>
      </c>
      <c r="B107" s="46" t="s">
        <v>21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71">
        <v>30</v>
      </c>
      <c r="Y107" s="170">
        <v>30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170"/>
      <c r="BR107" s="170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>
        <v>40</v>
      </c>
      <c r="DZ107" s="38">
        <v>40</v>
      </c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221">
        <f t="shared" si="81"/>
        <v>70</v>
      </c>
      <c r="FJ107" s="221">
        <f t="shared" si="76"/>
        <v>70</v>
      </c>
      <c r="FK107" s="38"/>
    </row>
    <row r="108" spans="1:167" ht="15.75" x14ac:dyDescent="0.25">
      <c r="A108" s="45" t="s">
        <v>85</v>
      </c>
      <c r="B108" s="46" t="s">
        <v>21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71"/>
      <c r="Y108" s="170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170"/>
      <c r="BR108" s="170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>
        <v>8</v>
      </c>
      <c r="DZ108" s="38">
        <v>8</v>
      </c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221">
        <f t="shared" si="81"/>
        <v>8</v>
      </c>
      <c r="FJ108" s="221">
        <f t="shared" si="76"/>
        <v>8</v>
      </c>
      <c r="FK108" s="38"/>
    </row>
    <row r="109" spans="1:167" ht="15.75" x14ac:dyDescent="0.25">
      <c r="A109" s="45" t="s">
        <v>100</v>
      </c>
      <c r="B109" s="46" t="s">
        <v>21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71"/>
      <c r="Y109" s="170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170"/>
      <c r="BR109" s="170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221">
        <f t="shared" si="81"/>
        <v>0</v>
      </c>
      <c r="FJ109" s="221">
        <f t="shared" si="76"/>
        <v>0</v>
      </c>
      <c r="FK109" s="38"/>
    </row>
    <row r="110" spans="1:167" s="204" customFormat="1" ht="15.75" x14ac:dyDescent="0.25">
      <c r="A110" s="197" t="s">
        <v>115</v>
      </c>
      <c r="B110" s="198" t="s">
        <v>21</v>
      </c>
      <c r="C110" s="199">
        <f>C111+C112+C113+C114</f>
        <v>0</v>
      </c>
      <c r="D110" s="200">
        <f>D111+D112+D113+D114</f>
        <v>0</v>
      </c>
      <c r="E110" s="201"/>
      <c r="F110" s="199">
        <f>F111+F112+F113+F114</f>
        <v>0</v>
      </c>
      <c r="G110" s="200">
        <f>G111+G112+G113+G114</f>
        <v>0</v>
      </c>
      <c r="H110" s="202"/>
      <c r="I110" s="189">
        <f>I111+I112+I113+I114</f>
        <v>0</v>
      </c>
      <c r="J110" s="189">
        <f>J111+J112+J113+J114</f>
        <v>0</v>
      </c>
      <c r="K110" s="203"/>
      <c r="L110" s="188">
        <f>L111+L112+L113+L114</f>
        <v>0</v>
      </c>
      <c r="M110" s="189">
        <f>M111+M112+M113+M114</f>
        <v>0</v>
      </c>
      <c r="N110" s="203"/>
      <c r="O110" s="188">
        <f>O111+O112+O113+O114</f>
        <v>0</v>
      </c>
      <c r="P110" s="189">
        <f>P111+P112+P113+P114</f>
        <v>0</v>
      </c>
      <c r="Q110" s="203"/>
      <c r="R110" s="188">
        <f>R111+R112+R113+R114</f>
        <v>0</v>
      </c>
      <c r="S110" s="189">
        <f>S111+S112+S113+S114</f>
        <v>0</v>
      </c>
      <c r="T110" s="203"/>
      <c r="U110" s="188">
        <f>U111+U112+U113+U114</f>
        <v>45</v>
      </c>
      <c r="V110" s="189">
        <f>V111+V112+V113+V114</f>
        <v>45</v>
      </c>
      <c r="W110" s="203"/>
      <c r="X110" s="188">
        <f t="shared" si="82"/>
        <v>0</v>
      </c>
      <c r="Y110" s="189">
        <f t="shared" si="86"/>
        <v>0</v>
      </c>
      <c r="Z110" s="203"/>
      <c r="AA110" s="200"/>
      <c r="AB110" s="200"/>
      <c r="AC110" s="203"/>
      <c r="AD110" s="200">
        <f>AD111+AD112+AD114</f>
        <v>0</v>
      </c>
      <c r="AE110" s="200">
        <f>AE111+AE112+AE113+AE114</f>
        <v>0</v>
      </c>
      <c r="AF110" s="203"/>
      <c r="AG110" s="189">
        <f>AG111+AG112+AG113+AG114</f>
        <v>0</v>
      </c>
      <c r="AH110" s="200"/>
      <c r="AI110" s="203"/>
      <c r="AJ110" s="200"/>
      <c r="AK110" s="200"/>
      <c r="AL110" s="203"/>
      <c r="AM110" s="200"/>
      <c r="AN110" s="200"/>
      <c r="AO110" s="203"/>
      <c r="AP110" s="200"/>
      <c r="AQ110" s="200"/>
      <c r="AR110" s="203"/>
      <c r="AS110" s="200"/>
      <c r="AT110" s="200"/>
      <c r="AU110" s="203"/>
      <c r="AV110" s="200"/>
      <c r="AW110" s="200"/>
      <c r="AX110" s="203"/>
      <c r="AY110" s="200"/>
      <c r="AZ110" s="200"/>
      <c r="BA110" s="203"/>
      <c r="BB110" s="200"/>
      <c r="BC110" s="200"/>
      <c r="BD110" s="203"/>
      <c r="BE110" s="189">
        <f>BE111+BE112+BE113+BE114</f>
        <v>105</v>
      </c>
      <c r="BF110" s="189">
        <f t="shared" ref="BF110" si="90">BF111+BF112+BF113+BF114</f>
        <v>105</v>
      </c>
      <c r="BG110" s="203"/>
      <c r="BH110" s="189">
        <f>BH111+BH112+BH113+BH114</f>
        <v>0</v>
      </c>
      <c r="BI110" s="189">
        <f>BI111+BI112+BI113+BI114</f>
        <v>0</v>
      </c>
      <c r="BJ110" s="203"/>
      <c r="BK110" s="200"/>
      <c r="BL110" s="200"/>
      <c r="BM110" s="203"/>
      <c r="BN110" s="200"/>
      <c r="BO110" s="200"/>
      <c r="BP110" s="203"/>
      <c r="BQ110" s="189">
        <f t="shared" si="88"/>
        <v>0</v>
      </c>
      <c r="BR110" s="189">
        <f t="shared" si="85"/>
        <v>0</v>
      </c>
      <c r="BS110" s="203"/>
      <c r="BT110" s="200"/>
      <c r="BU110" s="200"/>
      <c r="BV110" s="203"/>
      <c r="BW110" s="200"/>
      <c r="BX110" s="200"/>
      <c r="BY110" s="203"/>
      <c r="BZ110" s="200"/>
      <c r="CA110" s="200"/>
      <c r="CB110" s="203"/>
      <c r="CC110" s="200"/>
      <c r="CD110" s="200"/>
      <c r="CE110" s="203"/>
      <c r="CF110" s="200"/>
      <c r="CG110" s="200"/>
      <c r="CH110" s="203"/>
      <c r="CI110" s="200"/>
      <c r="CJ110" s="200"/>
      <c r="CK110" s="203"/>
      <c r="CL110" s="200"/>
      <c r="CM110" s="200"/>
      <c r="CN110" s="203"/>
      <c r="CO110" s="200"/>
      <c r="CP110" s="200"/>
      <c r="CQ110" s="203"/>
      <c r="CR110" s="200"/>
      <c r="CS110" s="200"/>
      <c r="CT110" s="203"/>
      <c r="CU110" s="200"/>
      <c r="CV110" s="200"/>
      <c r="CW110" s="203"/>
      <c r="CX110" s="200"/>
      <c r="CY110" s="200"/>
      <c r="CZ110" s="203"/>
      <c r="DA110" s="200"/>
      <c r="DB110" s="200"/>
      <c r="DC110" s="203"/>
      <c r="DD110" s="200"/>
      <c r="DE110" s="200"/>
      <c r="DF110" s="203"/>
      <c r="DG110" s="200"/>
      <c r="DH110" s="200"/>
      <c r="DI110" s="203"/>
      <c r="DJ110" s="200"/>
      <c r="DK110" s="200"/>
      <c r="DL110" s="203"/>
      <c r="DM110" s="200"/>
      <c r="DN110" s="200"/>
      <c r="DO110" s="203"/>
      <c r="DP110" s="200"/>
      <c r="DQ110" s="200"/>
      <c r="DR110" s="203"/>
      <c r="DS110" s="200"/>
      <c r="DT110" s="200"/>
      <c r="DU110" s="203"/>
      <c r="DV110" s="200"/>
      <c r="DW110" s="200"/>
      <c r="DX110" s="203"/>
      <c r="DY110" s="200"/>
      <c r="DZ110" s="200"/>
      <c r="EA110" s="203"/>
      <c r="EB110" s="200"/>
      <c r="EC110" s="200"/>
      <c r="ED110" s="203"/>
      <c r="EE110" s="200"/>
      <c r="EF110" s="200"/>
      <c r="EG110" s="203"/>
      <c r="EH110" s="200"/>
      <c r="EI110" s="200"/>
      <c r="EJ110" s="203"/>
      <c r="EK110" s="200"/>
      <c r="EL110" s="200"/>
      <c r="EM110" s="203"/>
      <c r="EN110" s="200"/>
      <c r="EO110" s="200"/>
      <c r="EP110" s="203"/>
      <c r="EQ110" s="200"/>
      <c r="ER110" s="200"/>
      <c r="ES110" s="203"/>
      <c r="ET110" s="200"/>
      <c r="EU110" s="200"/>
      <c r="EV110" s="203"/>
      <c r="EW110" s="200"/>
      <c r="EX110" s="200"/>
      <c r="EY110" s="203"/>
      <c r="EZ110" s="200"/>
      <c r="FA110" s="200"/>
      <c r="FB110" s="203"/>
      <c r="FC110" s="200"/>
      <c r="FD110" s="200"/>
      <c r="FE110" s="203"/>
      <c r="FF110" s="200"/>
      <c r="FG110" s="200"/>
      <c r="FH110" s="203"/>
      <c r="FI110" s="219">
        <f t="shared" si="81"/>
        <v>150</v>
      </c>
      <c r="FJ110" s="219">
        <f t="shared" si="76"/>
        <v>150</v>
      </c>
      <c r="FK110" s="203"/>
    </row>
    <row r="111" spans="1:167" ht="15.75" x14ac:dyDescent="0.25">
      <c r="A111" s="45" t="s">
        <v>77</v>
      </c>
      <c r="B111" s="46" t="s">
        <v>21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>
        <v>25</v>
      </c>
      <c r="V111" s="38">
        <v>25</v>
      </c>
      <c r="W111" s="38"/>
      <c r="X111" s="171"/>
      <c r="Y111" s="170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>
        <v>60</v>
      </c>
      <c r="BF111" s="38">
        <v>60</v>
      </c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170"/>
      <c r="BR111" s="170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221">
        <f t="shared" si="81"/>
        <v>85</v>
      </c>
      <c r="FJ111" s="221">
        <f t="shared" si="76"/>
        <v>85</v>
      </c>
      <c r="FK111" s="38"/>
    </row>
    <row r="112" spans="1:167" ht="15.75" x14ac:dyDescent="0.25">
      <c r="A112" s="45" t="s">
        <v>78</v>
      </c>
      <c r="B112" s="46" t="s">
        <v>21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>
        <v>20</v>
      </c>
      <c r="V112" s="38">
        <v>20</v>
      </c>
      <c r="W112" s="38"/>
      <c r="X112" s="171"/>
      <c r="Y112" s="170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>
        <v>45</v>
      </c>
      <c r="BF112" s="38">
        <v>45</v>
      </c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170"/>
      <c r="BR112" s="170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221">
        <f t="shared" si="81"/>
        <v>65</v>
      </c>
      <c r="FJ112" s="221">
        <f t="shared" si="76"/>
        <v>65</v>
      </c>
      <c r="FK112" s="38"/>
    </row>
    <row r="113" spans="1:167" ht="15.75" x14ac:dyDescent="0.25">
      <c r="A113" s="45" t="s">
        <v>85</v>
      </c>
      <c r="B113" s="46" t="s">
        <v>21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71"/>
      <c r="Y113" s="170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170"/>
      <c r="BR113" s="170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221">
        <f t="shared" si="81"/>
        <v>0</v>
      </c>
      <c r="FJ113" s="221">
        <f t="shared" si="76"/>
        <v>0</v>
      </c>
      <c r="FK113" s="38"/>
    </row>
    <row r="114" spans="1:167" ht="15.75" x14ac:dyDescent="0.25">
      <c r="A114" s="45" t="s">
        <v>100</v>
      </c>
      <c r="B114" s="46" t="s">
        <v>21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171"/>
      <c r="Y114" s="170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170"/>
      <c r="BR114" s="170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221">
        <f t="shared" si="81"/>
        <v>0</v>
      </c>
      <c r="FJ114" s="221">
        <f t="shared" si="76"/>
        <v>0</v>
      </c>
      <c r="FK114" s="38"/>
    </row>
    <row r="115" spans="1:167" s="204" customFormat="1" ht="15.75" x14ac:dyDescent="0.25">
      <c r="A115" s="197" t="s">
        <v>106</v>
      </c>
      <c r="B115" s="198" t="s">
        <v>21</v>
      </c>
      <c r="C115" s="199">
        <f>C116+C117+C118+C119</f>
        <v>0</v>
      </c>
      <c r="D115" s="200">
        <f>D116+D117+D118+D119</f>
        <v>0</v>
      </c>
      <c r="E115" s="201"/>
      <c r="F115" s="199">
        <f>F116+F117+F118+F119</f>
        <v>0</v>
      </c>
      <c r="G115" s="200">
        <f>G116+G117+G118+G119</f>
        <v>0</v>
      </c>
      <c r="H115" s="202"/>
      <c r="I115" s="189">
        <f>I116+I117+I118+I119</f>
        <v>0</v>
      </c>
      <c r="J115" s="189">
        <f>J116+J117+J118+J119</f>
        <v>0</v>
      </c>
      <c r="K115" s="203"/>
      <c r="L115" s="188">
        <f>L116+L117+L118+L119</f>
        <v>0</v>
      </c>
      <c r="M115" s="189">
        <f>M116+M117+M118+M119</f>
        <v>0</v>
      </c>
      <c r="N115" s="203"/>
      <c r="O115" s="188">
        <f>O116+O117+O118+O119</f>
        <v>40</v>
      </c>
      <c r="P115" s="189">
        <f>P116+P117+P118+P119</f>
        <v>40</v>
      </c>
      <c r="Q115" s="203"/>
      <c r="R115" s="188">
        <f>R116+R117+R118+R119</f>
        <v>0</v>
      </c>
      <c r="S115" s="189">
        <f>S116+S117+S118+S119</f>
        <v>0</v>
      </c>
      <c r="T115" s="203"/>
      <c r="U115" s="188">
        <f>U116+U117+U118+U119</f>
        <v>0</v>
      </c>
      <c r="V115" s="189">
        <f>V116+V117+V118+V119</f>
        <v>0</v>
      </c>
      <c r="W115" s="203"/>
      <c r="X115" s="188">
        <f t="shared" si="82"/>
        <v>30</v>
      </c>
      <c r="Y115" s="189">
        <f t="shared" si="86"/>
        <v>30</v>
      </c>
      <c r="Z115" s="203"/>
      <c r="AA115" s="200"/>
      <c r="AB115" s="200"/>
      <c r="AC115" s="203"/>
      <c r="AD115" s="200">
        <f>AD116+AD117+AD118+AD119</f>
        <v>0</v>
      </c>
      <c r="AE115" s="200">
        <f>AE116+AE117+AE118+AE119</f>
        <v>0</v>
      </c>
      <c r="AF115" s="203"/>
      <c r="AG115" s="189">
        <f>AG116+AG117+AG118+AG119</f>
        <v>0</v>
      </c>
      <c r="AH115" s="200"/>
      <c r="AI115" s="203"/>
      <c r="AJ115" s="200"/>
      <c r="AK115" s="200"/>
      <c r="AL115" s="203"/>
      <c r="AM115" s="200"/>
      <c r="AN115" s="200"/>
      <c r="AO115" s="203"/>
      <c r="AP115" s="200">
        <f>AP116+AP117+AP118+AP119</f>
        <v>35</v>
      </c>
      <c r="AQ115" s="200">
        <f>AQ116+AQ117+AQ118+AQ119</f>
        <v>35</v>
      </c>
      <c r="AR115" s="203"/>
      <c r="AS115" s="200"/>
      <c r="AT115" s="200"/>
      <c r="AU115" s="203"/>
      <c r="AV115" s="200"/>
      <c r="AW115" s="200"/>
      <c r="AX115" s="203"/>
      <c r="AY115" s="200"/>
      <c r="AZ115" s="200"/>
      <c r="BA115" s="203"/>
      <c r="BB115" s="200"/>
      <c r="BC115" s="200"/>
      <c r="BD115" s="203"/>
      <c r="BE115" s="189">
        <f>BE116+BE117+BE118+BE119</f>
        <v>0</v>
      </c>
      <c r="BF115" s="189">
        <f t="shared" ref="BF115" si="91">BF116+BF117+BF118+BF119</f>
        <v>0</v>
      </c>
      <c r="BG115" s="203"/>
      <c r="BH115" s="189">
        <f>BH116+BH117+BH118+BH119</f>
        <v>0</v>
      </c>
      <c r="BI115" s="189">
        <f>BI116+BI117+BI118+BI119</f>
        <v>0</v>
      </c>
      <c r="BJ115" s="203"/>
      <c r="BK115" s="189">
        <f>BK116+BK117+BK118+BK119</f>
        <v>40</v>
      </c>
      <c r="BL115" s="189">
        <f>BL116+BL117+BL118+BL119</f>
        <v>40</v>
      </c>
      <c r="BM115" s="203"/>
      <c r="BN115" s="189">
        <f>BN116+BN117+BN118+BN119</f>
        <v>90</v>
      </c>
      <c r="BO115" s="189">
        <f t="shared" ref="BO115" si="92">BO116+BO117+BO118+BO119</f>
        <v>90</v>
      </c>
      <c r="BP115" s="203"/>
      <c r="BQ115" s="189">
        <f t="shared" si="88"/>
        <v>0</v>
      </c>
      <c r="BR115" s="189">
        <f t="shared" si="85"/>
        <v>0</v>
      </c>
      <c r="BS115" s="203"/>
      <c r="BT115" s="200"/>
      <c r="BU115" s="200"/>
      <c r="BV115" s="203"/>
      <c r="BW115" s="200"/>
      <c r="BX115" s="200"/>
      <c r="BY115" s="203"/>
      <c r="BZ115" s="200"/>
      <c r="CA115" s="200"/>
      <c r="CB115" s="203"/>
      <c r="CC115" s="200">
        <f>CC116+CC117+CC118+CC119</f>
        <v>86</v>
      </c>
      <c r="CD115" s="200">
        <f>CD116+CD117+CD118+CD119</f>
        <v>86</v>
      </c>
      <c r="CE115" s="203"/>
      <c r="CF115" s="200"/>
      <c r="CG115" s="200"/>
      <c r="CH115" s="203"/>
      <c r="CI115" s="200"/>
      <c r="CJ115" s="200"/>
      <c r="CK115" s="203"/>
      <c r="CL115" s="200"/>
      <c r="CM115" s="200"/>
      <c r="CN115" s="203"/>
      <c r="CO115" s="189">
        <f>CO116+CO117+CO118+CO119</f>
        <v>253</v>
      </c>
      <c r="CP115" s="189">
        <f>CP116+CP117+CP118+CP119</f>
        <v>253</v>
      </c>
      <c r="CQ115" s="203"/>
      <c r="CR115" s="200">
        <f>CR116+CR117+CR118+CR119</f>
        <v>60</v>
      </c>
      <c r="CS115" s="200">
        <f>CS116+CS117+CS118+CS119</f>
        <v>60</v>
      </c>
      <c r="CT115" s="203"/>
      <c r="CU115" s="200">
        <f>CU116+CU117+CU118+CU119</f>
        <v>176</v>
      </c>
      <c r="CV115" s="200">
        <f>CV116+CV117+CV118+CV119</f>
        <v>176</v>
      </c>
      <c r="CW115" s="203"/>
      <c r="CX115" s="200"/>
      <c r="CY115" s="200"/>
      <c r="CZ115" s="203"/>
      <c r="DA115" s="200"/>
      <c r="DB115" s="200"/>
      <c r="DC115" s="203"/>
      <c r="DD115" s="200">
        <f>DD116+DD117+DD118+DD119</f>
        <v>39</v>
      </c>
      <c r="DE115" s="200">
        <f>DE116+DE117+DE118+DE119</f>
        <v>39</v>
      </c>
      <c r="DF115" s="203"/>
      <c r="DG115" s="200">
        <f>DG116+DG117+DG118+DG119</f>
        <v>135</v>
      </c>
      <c r="DH115" s="200">
        <f>DH116+DH117+DH118+DH119</f>
        <v>135</v>
      </c>
      <c r="DI115" s="203"/>
      <c r="DJ115" s="200"/>
      <c r="DK115" s="200"/>
      <c r="DL115" s="203"/>
      <c r="DM115" s="200"/>
      <c r="DN115" s="200"/>
      <c r="DO115" s="203"/>
      <c r="DP115" s="200"/>
      <c r="DQ115" s="200"/>
      <c r="DR115" s="203"/>
      <c r="DS115" s="200">
        <f>DS116+DS117+DS118+DS119</f>
        <v>117</v>
      </c>
      <c r="DT115" s="200">
        <f>DT116+DT117+DT118+DT119</f>
        <v>117</v>
      </c>
      <c r="DU115" s="203"/>
      <c r="DV115" s="200">
        <f>DV116+DV117+DV118+DV119</f>
        <v>20</v>
      </c>
      <c r="DW115" s="200">
        <f>DW116+DW117+DW118+DW119</f>
        <v>20</v>
      </c>
      <c r="DX115" s="203"/>
      <c r="DY115" s="200"/>
      <c r="DZ115" s="200"/>
      <c r="EA115" s="203"/>
      <c r="EB115" s="200"/>
      <c r="EC115" s="200"/>
      <c r="ED115" s="203"/>
      <c r="EE115" s="200"/>
      <c r="EF115" s="200"/>
      <c r="EG115" s="203"/>
      <c r="EH115" s="200"/>
      <c r="EI115" s="200"/>
      <c r="EJ115" s="203"/>
      <c r="EK115" s="200"/>
      <c r="EL115" s="200"/>
      <c r="EM115" s="203"/>
      <c r="EN115" s="200"/>
      <c r="EO115" s="200"/>
      <c r="EP115" s="203"/>
      <c r="EQ115" s="200"/>
      <c r="ER115" s="200"/>
      <c r="ES115" s="203"/>
      <c r="ET115" s="200"/>
      <c r="EU115" s="200"/>
      <c r="EV115" s="203"/>
      <c r="EW115" s="200"/>
      <c r="EX115" s="200"/>
      <c r="EY115" s="203"/>
      <c r="EZ115" s="200"/>
      <c r="FA115" s="200"/>
      <c r="FB115" s="203"/>
      <c r="FC115" s="200">
        <f>FC116+FC117+FC118+FC119</f>
        <v>120</v>
      </c>
      <c r="FD115" s="200">
        <f>FD116+FD117+FD118+FD119</f>
        <v>120</v>
      </c>
      <c r="FE115" s="203"/>
      <c r="FF115" s="200">
        <f>FF116++FF117+FF118+FF119</f>
        <v>873</v>
      </c>
      <c r="FG115" s="200">
        <f>FG116+FG117+FG118+FG119</f>
        <v>873</v>
      </c>
      <c r="FH115" s="203"/>
      <c r="FI115" s="219">
        <f t="shared" si="81"/>
        <v>2114</v>
      </c>
      <c r="FJ115" s="219">
        <f t="shared" si="76"/>
        <v>2114</v>
      </c>
      <c r="FK115" s="203"/>
    </row>
    <row r="116" spans="1:167" ht="15.75" x14ac:dyDescent="0.25">
      <c r="A116" s="45" t="s">
        <v>77</v>
      </c>
      <c r="B116" s="46" t="s">
        <v>21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>
        <v>40</v>
      </c>
      <c r="P116" s="38">
        <v>40</v>
      </c>
      <c r="Q116" s="38"/>
      <c r="R116" s="38"/>
      <c r="S116" s="38"/>
      <c r="T116" s="38"/>
      <c r="U116" s="38"/>
      <c r="V116" s="38"/>
      <c r="W116" s="38"/>
      <c r="X116" s="171"/>
      <c r="Y116" s="170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>
        <v>20</v>
      </c>
      <c r="AQ116" s="38">
        <v>20</v>
      </c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>
        <v>40</v>
      </c>
      <c r="BL116" s="38">
        <v>40</v>
      </c>
      <c r="BM116" s="38"/>
      <c r="BN116" s="38">
        <v>90</v>
      </c>
      <c r="BO116" s="38">
        <v>90</v>
      </c>
      <c r="BP116" s="38"/>
      <c r="BQ116" s="170"/>
      <c r="BR116" s="170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>
        <v>70</v>
      </c>
      <c r="CD116" s="38">
        <v>70</v>
      </c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>
        <v>218</v>
      </c>
      <c r="CP116" s="38">
        <v>218</v>
      </c>
      <c r="CQ116" s="38"/>
      <c r="CR116" s="38">
        <v>44</v>
      </c>
      <c r="CS116" s="38">
        <v>44</v>
      </c>
      <c r="CT116" s="38"/>
      <c r="CU116" s="38">
        <v>105</v>
      </c>
      <c r="CV116" s="38">
        <v>105</v>
      </c>
      <c r="CW116" s="38"/>
      <c r="CX116" s="38"/>
      <c r="CY116" s="38"/>
      <c r="CZ116" s="38"/>
      <c r="DA116" s="38"/>
      <c r="DB116" s="38"/>
      <c r="DC116" s="38"/>
      <c r="DD116" s="38">
        <v>15</v>
      </c>
      <c r="DE116" s="38">
        <v>15</v>
      </c>
      <c r="DF116" s="38"/>
      <c r="DG116" s="38">
        <v>90</v>
      </c>
      <c r="DH116" s="38">
        <v>90</v>
      </c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>
        <v>86</v>
      </c>
      <c r="DT116" s="38">
        <v>86</v>
      </c>
      <c r="DU116" s="38"/>
      <c r="DV116" s="38">
        <v>20</v>
      </c>
      <c r="DW116" s="38">
        <v>20</v>
      </c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>
        <v>120</v>
      </c>
      <c r="FD116" s="38">
        <v>120</v>
      </c>
      <c r="FE116" s="38"/>
      <c r="FF116" s="38">
        <v>579</v>
      </c>
      <c r="FG116" s="38">
        <v>579</v>
      </c>
      <c r="FH116" s="38"/>
      <c r="FI116" s="221">
        <f t="shared" si="81"/>
        <v>1537</v>
      </c>
      <c r="FJ116" s="221">
        <f t="shared" si="76"/>
        <v>1537</v>
      </c>
      <c r="FK116" s="38"/>
    </row>
    <row r="117" spans="1:167" ht="15.75" x14ac:dyDescent="0.25">
      <c r="A117" s="45" t="s">
        <v>78</v>
      </c>
      <c r="B117" s="46" t="s">
        <v>21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71">
        <v>30</v>
      </c>
      <c r="Y117" s="170">
        <v>30</v>
      </c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>
        <v>15</v>
      </c>
      <c r="AQ117" s="38">
        <v>15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170"/>
      <c r="BR117" s="170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>
        <v>16</v>
      </c>
      <c r="CD117" s="38">
        <v>16</v>
      </c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>
        <v>35</v>
      </c>
      <c r="CP117" s="38">
        <v>35</v>
      </c>
      <c r="CQ117" s="38"/>
      <c r="CR117" s="38">
        <v>16</v>
      </c>
      <c r="CS117" s="38">
        <v>16</v>
      </c>
      <c r="CT117" s="38"/>
      <c r="CU117" s="38">
        <v>71</v>
      </c>
      <c r="CV117" s="38">
        <v>71</v>
      </c>
      <c r="CW117" s="38"/>
      <c r="CX117" s="38"/>
      <c r="CY117" s="38"/>
      <c r="CZ117" s="38"/>
      <c r="DA117" s="38"/>
      <c r="DB117" s="38"/>
      <c r="DC117" s="38"/>
      <c r="DD117" s="38">
        <v>24</v>
      </c>
      <c r="DE117" s="38">
        <v>24</v>
      </c>
      <c r="DF117" s="38"/>
      <c r="DG117" s="38">
        <v>45</v>
      </c>
      <c r="DH117" s="38">
        <v>45</v>
      </c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>
        <v>31</v>
      </c>
      <c r="DT117" s="38">
        <v>31</v>
      </c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>
        <v>294</v>
      </c>
      <c r="FG117" s="38">
        <v>294</v>
      </c>
      <c r="FH117" s="38"/>
      <c r="FI117" s="221">
        <f t="shared" si="81"/>
        <v>577</v>
      </c>
      <c r="FJ117" s="221">
        <f t="shared" si="76"/>
        <v>577</v>
      </c>
      <c r="FK117" s="38"/>
    </row>
    <row r="118" spans="1:167" ht="15.75" x14ac:dyDescent="0.25">
      <c r="A118" s="45" t="s">
        <v>85</v>
      </c>
      <c r="B118" s="46" t="s">
        <v>21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171"/>
      <c r="Y118" s="170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170"/>
      <c r="BR118" s="170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221">
        <f t="shared" si="81"/>
        <v>0</v>
      </c>
      <c r="FJ118" s="221">
        <f t="shared" si="76"/>
        <v>0</v>
      </c>
      <c r="FK118" s="38"/>
    </row>
    <row r="119" spans="1:167" ht="15.75" x14ac:dyDescent="0.25">
      <c r="A119" s="45" t="s">
        <v>100</v>
      </c>
      <c r="B119" s="46" t="s">
        <v>21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171"/>
      <c r="Y119" s="170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170"/>
      <c r="BR119" s="170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221">
        <f t="shared" si="81"/>
        <v>0</v>
      </c>
      <c r="FJ119" s="221">
        <f t="shared" si="76"/>
        <v>0</v>
      </c>
      <c r="FK119" s="38"/>
    </row>
    <row r="120" spans="1:167" s="192" customFormat="1" ht="15.75" x14ac:dyDescent="0.25">
      <c r="A120" s="205" t="s">
        <v>107</v>
      </c>
      <c r="B120" s="187" t="s">
        <v>21</v>
      </c>
      <c r="C120" s="188">
        <f>C121+C122+C123+C124</f>
        <v>215</v>
      </c>
      <c r="D120" s="189">
        <f>D121+D122+D123+D124</f>
        <v>215</v>
      </c>
      <c r="E120" s="190"/>
      <c r="F120" s="188">
        <f>F121+F122+F123+F124</f>
        <v>0</v>
      </c>
      <c r="G120" s="189">
        <f>G121+G122+G123+G124</f>
        <v>0</v>
      </c>
      <c r="H120" s="194"/>
      <c r="I120" s="189">
        <f>I121+I122+I123+I124</f>
        <v>0</v>
      </c>
      <c r="J120" s="189">
        <f>J121+J122+J123+J124</f>
        <v>0</v>
      </c>
      <c r="K120" s="191"/>
      <c r="L120" s="188">
        <f>L121+L122+L123+L124</f>
        <v>0</v>
      </c>
      <c r="M120" s="189">
        <f>M121+M122+M123+M124</f>
        <v>0</v>
      </c>
      <c r="N120" s="191"/>
      <c r="O120" s="188">
        <f>O121+O122+O123+O124</f>
        <v>0</v>
      </c>
      <c r="P120" s="189">
        <f>P121+P122+P123+P124</f>
        <v>0</v>
      </c>
      <c r="Q120" s="191"/>
      <c r="R120" s="188">
        <f>R121+R122+R123+R124</f>
        <v>0</v>
      </c>
      <c r="S120" s="189">
        <f>S121+S122+S123+S124</f>
        <v>0</v>
      </c>
      <c r="T120" s="191"/>
      <c r="U120" s="188">
        <f>U121+U122+U123+U124</f>
        <v>0</v>
      </c>
      <c r="V120" s="189">
        <f>V121+V122+V123+V124</f>
        <v>0</v>
      </c>
      <c r="W120" s="191"/>
      <c r="X120" s="188">
        <f>X121+X122+X123+X124</f>
        <v>225</v>
      </c>
      <c r="Y120" s="188">
        <f>Y121+Y122+Y123+Y124</f>
        <v>225</v>
      </c>
      <c r="Z120" s="191"/>
      <c r="AA120" s="189"/>
      <c r="AB120" s="189"/>
      <c r="AC120" s="191"/>
      <c r="AD120" s="189">
        <f>AD121+AD122+AD123+AD124</f>
        <v>0</v>
      </c>
      <c r="AE120" s="189">
        <f>AE121+AE122+AE123+AE124</f>
        <v>0</v>
      </c>
      <c r="AF120" s="191"/>
      <c r="AG120" s="189">
        <f>AG121+AG122+AG123+AG124</f>
        <v>40</v>
      </c>
      <c r="AH120" s="189">
        <f>AH121+AH122</f>
        <v>40</v>
      </c>
      <c r="AI120" s="189"/>
      <c r="AJ120" s="189">
        <f>AJ121+AJ122</f>
        <v>40</v>
      </c>
      <c r="AK120" s="189">
        <f>AK121+AK122+AK123+AK124</f>
        <v>40</v>
      </c>
      <c r="AL120" s="191"/>
      <c r="AM120" s="189"/>
      <c r="AN120" s="189"/>
      <c r="AO120" s="191"/>
      <c r="AP120" s="189"/>
      <c r="AQ120" s="189"/>
      <c r="AR120" s="191"/>
      <c r="AS120" s="189"/>
      <c r="AT120" s="189"/>
      <c r="AU120" s="191"/>
      <c r="AV120" s="189"/>
      <c r="AW120" s="189"/>
      <c r="AX120" s="191"/>
      <c r="AY120" s="189"/>
      <c r="AZ120" s="189"/>
      <c r="BA120" s="191"/>
      <c r="BB120" s="189"/>
      <c r="BC120" s="189"/>
      <c r="BD120" s="191"/>
      <c r="BE120" s="189">
        <f>BE121+BE122+BE123+BE124</f>
        <v>0</v>
      </c>
      <c r="BF120" s="189">
        <f t="shared" ref="BF120" si="93">BF121+BF122+BF123+BF124</f>
        <v>0</v>
      </c>
      <c r="BG120" s="191"/>
      <c r="BH120" s="189">
        <f>BH121+BH122+BH123+BH124</f>
        <v>0</v>
      </c>
      <c r="BI120" s="189">
        <f>BI121+BI122+BI123+BI124</f>
        <v>0</v>
      </c>
      <c r="BJ120" s="191"/>
      <c r="BK120" s="189"/>
      <c r="BL120" s="189"/>
      <c r="BM120" s="191"/>
      <c r="BN120" s="189">
        <f>BN121+BN122+BN123+BN124</f>
        <v>40</v>
      </c>
      <c r="BO120" s="189">
        <f t="shared" ref="BO120" si="94">BO121+BO122+BO123+BO124</f>
        <v>40</v>
      </c>
      <c r="BP120" s="191"/>
      <c r="BQ120" s="189">
        <f t="shared" si="88"/>
        <v>0</v>
      </c>
      <c r="BR120" s="189">
        <f t="shared" si="85"/>
        <v>0</v>
      </c>
      <c r="BS120" s="191"/>
      <c r="BT120" s="189"/>
      <c r="BU120" s="189"/>
      <c r="BV120" s="191"/>
      <c r="BW120" s="189"/>
      <c r="BX120" s="189"/>
      <c r="BY120" s="191"/>
      <c r="BZ120" s="189"/>
      <c r="CA120" s="189"/>
      <c r="CB120" s="191"/>
      <c r="CC120" s="189">
        <f>CC121+CC122+CC124</f>
        <v>51</v>
      </c>
      <c r="CD120" s="189">
        <f>CD121+CD122+CD124</f>
        <v>51</v>
      </c>
      <c r="CE120" s="191"/>
      <c r="CF120" s="189">
        <f>CF121+CF122+CF123+CF124</f>
        <v>69</v>
      </c>
      <c r="CG120" s="189">
        <f>CG121+CG122+CG123+CG124</f>
        <v>69</v>
      </c>
      <c r="CH120" s="190"/>
      <c r="CI120" s="189"/>
      <c r="CJ120" s="189"/>
      <c r="CK120" s="191"/>
      <c r="CL120" s="189"/>
      <c r="CM120" s="189"/>
      <c r="CN120" s="191"/>
      <c r="CO120" s="189"/>
      <c r="CP120" s="189"/>
      <c r="CQ120" s="191"/>
      <c r="CR120" s="189"/>
      <c r="CS120" s="189"/>
      <c r="CT120" s="191"/>
      <c r="CU120" s="189"/>
      <c r="CV120" s="189"/>
      <c r="CW120" s="191"/>
      <c r="CX120" s="189"/>
      <c r="CY120" s="189"/>
      <c r="CZ120" s="191"/>
      <c r="DA120" s="189"/>
      <c r="DB120" s="189"/>
      <c r="DC120" s="191"/>
      <c r="DD120" s="189"/>
      <c r="DE120" s="189"/>
      <c r="DF120" s="191"/>
      <c r="DG120" s="189"/>
      <c r="DH120" s="189"/>
      <c r="DI120" s="191"/>
      <c r="DJ120" s="189"/>
      <c r="DK120" s="189"/>
      <c r="DL120" s="191"/>
      <c r="DM120" s="189"/>
      <c r="DN120" s="189"/>
      <c r="DO120" s="191"/>
      <c r="DP120" s="189"/>
      <c r="DQ120" s="189"/>
      <c r="DR120" s="191"/>
      <c r="DS120" s="189">
        <f>DS121+DS122+DS123+DS124</f>
        <v>44</v>
      </c>
      <c r="DT120" s="189">
        <f>DT121+DT122+DT124</f>
        <v>44</v>
      </c>
      <c r="DU120" s="191"/>
      <c r="DV120" s="189">
        <f>DV121+DV122+DV123+DV124</f>
        <v>40</v>
      </c>
      <c r="DW120" s="189">
        <f>DW121+DW122+DW123+DW124</f>
        <v>40</v>
      </c>
      <c r="DX120" s="191"/>
      <c r="DY120" s="189"/>
      <c r="DZ120" s="189"/>
      <c r="EA120" s="191"/>
      <c r="EB120" s="189"/>
      <c r="EC120" s="189"/>
      <c r="ED120" s="191"/>
      <c r="EE120" s="189"/>
      <c r="EF120" s="189"/>
      <c r="EG120" s="191"/>
      <c r="EH120" s="189">
        <f>EH121+EH122+EH123+EH124</f>
        <v>220</v>
      </c>
      <c r="EI120" s="189">
        <f>EI121+EI122+EI123+EI124</f>
        <v>220</v>
      </c>
      <c r="EJ120" s="191"/>
      <c r="EK120" s="189"/>
      <c r="EL120" s="189"/>
      <c r="EM120" s="191"/>
      <c r="EN120" s="189"/>
      <c r="EO120" s="189"/>
      <c r="EP120" s="191"/>
      <c r="EQ120" s="189"/>
      <c r="ER120" s="189"/>
      <c r="ES120" s="191"/>
      <c r="ET120" s="189"/>
      <c r="EU120" s="189"/>
      <c r="EV120" s="191"/>
      <c r="EW120" s="189"/>
      <c r="EX120" s="189"/>
      <c r="EY120" s="191"/>
      <c r="EZ120" s="189"/>
      <c r="FA120" s="189"/>
      <c r="FB120" s="191"/>
      <c r="FC120" s="189"/>
      <c r="FD120" s="189"/>
      <c r="FE120" s="191"/>
      <c r="FF120" s="200">
        <f>FF121++FF122+FF123+FF124</f>
        <v>167</v>
      </c>
      <c r="FG120" s="200">
        <f>FG121+FG122+FG123+FG124</f>
        <v>167</v>
      </c>
      <c r="FH120" s="191"/>
      <c r="FI120" s="219">
        <f t="shared" si="81"/>
        <v>1151</v>
      </c>
      <c r="FJ120" s="219">
        <f t="shared" si="76"/>
        <v>1151</v>
      </c>
      <c r="FK120" s="191"/>
    </row>
    <row r="121" spans="1:167" ht="15.75" x14ac:dyDescent="0.25">
      <c r="A121" s="45" t="s">
        <v>77</v>
      </c>
      <c r="B121" s="46" t="s">
        <v>21</v>
      </c>
      <c r="C121" s="38">
        <v>160</v>
      </c>
      <c r="D121" s="38">
        <v>160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171">
        <v>163</v>
      </c>
      <c r="Y121" s="170">
        <v>163</v>
      </c>
      <c r="Z121" s="38"/>
      <c r="AA121" s="38"/>
      <c r="AB121" s="38"/>
      <c r="AC121" s="38"/>
      <c r="AD121" s="38"/>
      <c r="AE121" s="38"/>
      <c r="AF121" s="38"/>
      <c r="AG121" s="38">
        <v>20</v>
      </c>
      <c r="AH121" s="38">
        <v>20</v>
      </c>
      <c r="AI121" s="38"/>
      <c r="AJ121" s="38">
        <v>40</v>
      </c>
      <c r="AK121" s="38">
        <v>40</v>
      </c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>
        <v>20</v>
      </c>
      <c r="BO121" s="38">
        <v>20</v>
      </c>
      <c r="BP121" s="38"/>
      <c r="BQ121" s="170"/>
      <c r="BR121" s="170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>
        <v>51</v>
      </c>
      <c r="CD121" s="38">
        <v>51</v>
      </c>
      <c r="CE121" s="38"/>
      <c r="CF121" s="38">
        <v>69</v>
      </c>
      <c r="CG121" s="38">
        <v>69</v>
      </c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>
        <v>31</v>
      </c>
      <c r="DT121" s="38">
        <v>31</v>
      </c>
      <c r="DU121" s="38"/>
      <c r="DV121" s="38">
        <v>30</v>
      </c>
      <c r="DW121" s="38">
        <v>30</v>
      </c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>
        <v>125</v>
      </c>
      <c r="EI121" s="38">
        <v>125</v>
      </c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>
        <v>99</v>
      </c>
      <c r="FG121" s="38">
        <v>99</v>
      </c>
      <c r="FH121" s="38"/>
      <c r="FI121" s="221">
        <f t="shared" si="81"/>
        <v>808</v>
      </c>
      <c r="FJ121" s="221">
        <f t="shared" si="76"/>
        <v>808</v>
      </c>
      <c r="FK121" s="38"/>
    </row>
    <row r="122" spans="1:167" ht="15.75" x14ac:dyDescent="0.25">
      <c r="A122" s="45" t="s">
        <v>78</v>
      </c>
      <c r="B122" s="46" t="s">
        <v>21</v>
      </c>
      <c r="C122" s="38">
        <v>47</v>
      </c>
      <c r="D122" s="38">
        <v>47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171">
        <v>54</v>
      </c>
      <c r="Y122" s="170">
        <v>54</v>
      </c>
      <c r="Z122" s="38"/>
      <c r="AA122" s="38"/>
      <c r="AB122" s="38"/>
      <c r="AC122" s="38"/>
      <c r="AD122" s="38"/>
      <c r="AE122" s="38"/>
      <c r="AF122" s="38"/>
      <c r="AG122" s="38">
        <v>20</v>
      </c>
      <c r="AH122" s="38">
        <v>20</v>
      </c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>
        <v>20</v>
      </c>
      <c r="BO122" s="38">
        <v>20</v>
      </c>
      <c r="BP122" s="38"/>
      <c r="BQ122" s="170"/>
      <c r="BR122" s="170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>
        <v>13</v>
      </c>
      <c r="DT122" s="38">
        <v>13</v>
      </c>
      <c r="DU122" s="38"/>
      <c r="DV122" s="38">
        <v>10</v>
      </c>
      <c r="DW122" s="38">
        <v>10</v>
      </c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>
        <v>95</v>
      </c>
      <c r="EI122" s="38">
        <v>95</v>
      </c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>
        <v>68</v>
      </c>
      <c r="FG122" s="38">
        <v>68</v>
      </c>
      <c r="FH122" s="38"/>
      <c r="FI122" s="221">
        <f t="shared" si="81"/>
        <v>327</v>
      </c>
      <c r="FJ122" s="221">
        <f t="shared" si="76"/>
        <v>327</v>
      </c>
      <c r="FK122" s="38"/>
    </row>
    <row r="123" spans="1:167" ht="15.75" x14ac:dyDescent="0.25">
      <c r="A123" s="45" t="s">
        <v>85</v>
      </c>
      <c r="B123" s="46" t="s">
        <v>21</v>
      </c>
      <c r="C123" s="38">
        <v>8</v>
      </c>
      <c r="D123" s="38">
        <v>8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171">
        <v>8</v>
      </c>
      <c r="Y123" s="170">
        <v>8</v>
      </c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170"/>
      <c r="BR123" s="170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221">
        <f t="shared" si="81"/>
        <v>16</v>
      </c>
      <c r="FJ123" s="221">
        <f t="shared" si="76"/>
        <v>16</v>
      </c>
      <c r="FK123" s="38"/>
    </row>
    <row r="124" spans="1:167" ht="15.75" x14ac:dyDescent="0.25">
      <c r="A124" s="45" t="s">
        <v>100</v>
      </c>
      <c r="B124" s="46" t="s">
        <v>21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71"/>
      <c r="Y124" s="170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170"/>
      <c r="BR124" s="170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221">
        <f t="shared" si="81"/>
        <v>0</v>
      </c>
      <c r="FJ124" s="221">
        <f t="shared" si="76"/>
        <v>0</v>
      </c>
      <c r="FK124" s="38"/>
    </row>
    <row r="125" spans="1:167" s="204" customFormat="1" ht="15.75" x14ac:dyDescent="0.25">
      <c r="A125" s="197" t="s">
        <v>220</v>
      </c>
      <c r="B125" s="198" t="s">
        <v>21</v>
      </c>
      <c r="C125" s="199">
        <f>C126+C127+C128+C129</f>
        <v>0</v>
      </c>
      <c r="D125" s="200">
        <f>D126+D127+D128+D129</f>
        <v>0</v>
      </c>
      <c r="E125" s="201"/>
      <c r="F125" s="199">
        <f>F126+F127+F128+F129</f>
        <v>0</v>
      </c>
      <c r="G125" s="200">
        <f>G126+G127+G128+G129</f>
        <v>0</v>
      </c>
      <c r="H125" s="202"/>
      <c r="I125" s="189">
        <f>I126+I127+I128+I129</f>
        <v>0</v>
      </c>
      <c r="J125" s="189">
        <f>J126+J127+J128+J129</f>
        <v>0</v>
      </c>
      <c r="K125" s="203"/>
      <c r="L125" s="188">
        <f>L126+L127+L128+L129</f>
        <v>0</v>
      </c>
      <c r="M125" s="189">
        <f>M126+M127+M128+M129</f>
        <v>0</v>
      </c>
      <c r="N125" s="203"/>
      <c r="O125" s="188">
        <f>O126+O127+O128+O129</f>
        <v>0</v>
      </c>
      <c r="P125" s="189">
        <f>P126+P127+P128+P129</f>
        <v>0</v>
      </c>
      <c r="Q125" s="203"/>
      <c r="R125" s="188">
        <f>R126+R127+R128+R129</f>
        <v>0</v>
      </c>
      <c r="S125" s="189">
        <f>S126+S127+S128+S129</f>
        <v>0</v>
      </c>
      <c r="T125" s="203"/>
      <c r="U125" s="188">
        <f>U126+U127+U128+U129</f>
        <v>0</v>
      </c>
      <c r="V125" s="189">
        <f>V126+V127+V128+V129</f>
        <v>0</v>
      </c>
      <c r="W125" s="203"/>
      <c r="X125" s="188">
        <f t="shared" si="82"/>
        <v>0</v>
      </c>
      <c r="Y125" s="189">
        <f t="shared" si="86"/>
        <v>0</v>
      </c>
      <c r="Z125" s="203"/>
      <c r="AA125" s="200"/>
      <c r="AB125" s="200"/>
      <c r="AC125" s="203"/>
      <c r="AD125" s="200">
        <f>AD126+AD127+AD128+AD129</f>
        <v>0</v>
      </c>
      <c r="AE125" s="200">
        <f>AE126+AE127+AE128+AE129</f>
        <v>0</v>
      </c>
      <c r="AF125" s="203"/>
      <c r="AG125" s="189">
        <f>AG126+AG127+AG128+AG129</f>
        <v>0</v>
      </c>
      <c r="AH125" s="200"/>
      <c r="AI125" s="203"/>
      <c r="AJ125" s="200"/>
      <c r="AK125" s="200"/>
      <c r="AL125" s="203"/>
      <c r="AM125" s="200"/>
      <c r="AN125" s="200"/>
      <c r="AO125" s="203"/>
      <c r="AP125" s="200"/>
      <c r="AQ125" s="200"/>
      <c r="AR125" s="203"/>
      <c r="AS125" s="200"/>
      <c r="AT125" s="200"/>
      <c r="AU125" s="203"/>
      <c r="AV125" s="200"/>
      <c r="AW125" s="200"/>
      <c r="AX125" s="203"/>
      <c r="AY125" s="200"/>
      <c r="AZ125" s="200"/>
      <c r="BA125" s="203"/>
      <c r="BB125" s="200"/>
      <c r="BC125" s="200"/>
      <c r="BD125" s="203"/>
      <c r="BE125" s="189">
        <f>BE126+BE127+BE128+BE129</f>
        <v>45</v>
      </c>
      <c r="BF125" s="189">
        <f t="shared" ref="BF125" si="95">BF126+BF127+BF128+BF129</f>
        <v>45</v>
      </c>
      <c r="BG125" s="203"/>
      <c r="BH125" s="189">
        <f>BH126+BH127+BH128+BH129</f>
        <v>0</v>
      </c>
      <c r="BI125" s="189">
        <f>BI126+BI127+BI128+BI129</f>
        <v>0</v>
      </c>
      <c r="BJ125" s="203"/>
      <c r="BK125" s="200"/>
      <c r="BL125" s="200"/>
      <c r="BM125" s="203"/>
      <c r="BN125" s="189">
        <f>BN126+BN127+BN128+BN129</f>
        <v>60</v>
      </c>
      <c r="BO125" s="189">
        <f t="shared" ref="BO125" si="96">BO126+BO127+BO128+BO129</f>
        <v>60</v>
      </c>
      <c r="BP125" s="203"/>
      <c r="BQ125" s="189">
        <f t="shared" si="88"/>
        <v>0</v>
      </c>
      <c r="BR125" s="189">
        <f t="shared" si="85"/>
        <v>0</v>
      </c>
      <c r="BS125" s="203"/>
      <c r="BT125" s="200"/>
      <c r="BU125" s="200"/>
      <c r="BV125" s="203"/>
      <c r="BW125" s="200"/>
      <c r="BX125" s="200"/>
      <c r="BY125" s="203"/>
      <c r="BZ125" s="200"/>
      <c r="CA125" s="200"/>
      <c r="CB125" s="203"/>
      <c r="CC125" s="200">
        <f>CC126+CC127+CC128+CC129</f>
        <v>34</v>
      </c>
      <c r="CD125" s="200">
        <f>CD126+CD127+CD128+CD129</f>
        <v>34</v>
      </c>
      <c r="CE125" s="203"/>
      <c r="CF125" s="200"/>
      <c r="CG125" s="200"/>
      <c r="CH125" s="203"/>
      <c r="CI125" s="200"/>
      <c r="CJ125" s="200"/>
      <c r="CK125" s="203"/>
      <c r="CL125" s="200"/>
      <c r="CM125" s="200"/>
      <c r="CN125" s="203"/>
      <c r="CO125" s="189">
        <f>CO126+CO127+CO128+CO129</f>
        <v>107</v>
      </c>
      <c r="CP125" s="189">
        <f>CP126+CP127+CP128+CP129</f>
        <v>107</v>
      </c>
      <c r="CQ125" s="203"/>
      <c r="CR125" s="200"/>
      <c r="CS125" s="200"/>
      <c r="CT125" s="203"/>
      <c r="CU125" s="200">
        <f>CU126+CU127+CU128+CU129</f>
        <v>30</v>
      </c>
      <c r="CV125" s="200">
        <f>CV126+CV127+CV128+CV129</f>
        <v>30</v>
      </c>
      <c r="CW125" s="203"/>
      <c r="CX125" s="200"/>
      <c r="CY125" s="200"/>
      <c r="CZ125" s="203"/>
      <c r="DA125" s="200"/>
      <c r="DB125" s="200"/>
      <c r="DC125" s="203"/>
      <c r="DD125" s="200"/>
      <c r="DE125" s="200"/>
      <c r="DF125" s="203"/>
      <c r="DG125" s="200"/>
      <c r="DH125" s="200"/>
      <c r="DI125" s="203"/>
      <c r="DJ125" s="200">
        <f>DJ126+DJ127+DJ128+DJ129</f>
        <v>24</v>
      </c>
      <c r="DK125" s="200">
        <f>DK126+DK127+DK128+DK129</f>
        <v>24</v>
      </c>
      <c r="DL125" s="203"/>
      <c r="DM125" s="200"/>
      <c r="DN125" s="200"/>
      <c r="DO125" s="203"/>
      <c r="DP125" s="200"/>
      <c r="DQ125" s="200"/>
      <c r="DR125" s="203"/>
      <c r="DS125" s="200">
        <f>DS126+DS127+DS128+DS129</f>
        <v>80</v>
      </c>
      <c r="DT125" s="200">
        <f>DT126+DT127+DT128+DT129</f>
        <v>80</v>
      </c>
      <c r="DU125" s="203"/>
      <c r="DV125" s="200"/>
      <c r="DW125" s="200"/>
      <c r="DX125" s="203"/>
      <c r="DY125" s="200"/>
      <c r="DZ125" s="200"/>
      <c r="EA125" s="203"/>
      <c r="EB125" s="200"/>
      <c r="EC125" s="200"/>
      <c r="ED125" s="203"/>
      <c r="EE125" s="200"/>
      <c r="EF125" s="200"/>
      <c r="EG125" s="203"/>
      <c r="EH125" s="200"/>
      <c r="EI125" s="200"/>
      <c r="EJ125" s="203"/>
      <c r="EK125" s="200"/>
      <c r="EL125" s="200"/>
      <c r="EM125" s="203"/>
      <c r="EN125" s="200"/>
      <c r="EO125" s="200"/>
      <c r="EP125" s="203"/>
      <c r="EQ125" s="200"/>
      <c r="ER125" s="200"/>
      <c r="ES125" s="203"/>
      <c r="ET125" s="200"/>
      <c r="EU125" s="200"/>
      <c r="EV125" s="203"/>
      <c r="EW125" s="200"/>
      <c r="EX125" s="200"/>
      <c r="EY125" s="203"/>
      <c r="EZ125" s="200"/>
      <c r="FA125" s="200"/>
      <c r="FB125" s="203"/>
      <c r="FC125" s="200">
        <f>FC126+FC127+FC128+FC129</f>
        <v>285</v>
      </c>
      <c r="FD125" s="200">
        <f>FD126+FD127+FD128+FD129</f>
        <v>285</v>
      </c>
      <c r="FE125" s="203"/>
      <c r="FF125" s="200"/>
      <c r="FG125" s="200"/>
      <c r="FH125" s="203"/>
      <c r="FI125" s="219">
        <f t="shared" si="81"/>
        <v>665</v>
      </c>
      <c r="FJ125" s="219">
        <f t="shared" si="76"/>
        <v>665</v>
      </c>
      <c r="FK125" s="203"/>
    </row>
    <row r="126" spans="1:167" ht="15.75" x14ac:dyDescent="0.25">
      <c r="A126" s="45" t="s">
        <v>77</v>
      </c>
      <c r="B126" s="46" t="s">
        <v>21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171"/>
      <c r="Y126" s="170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>
        <v>15</v>
      </c>
      <c r="BO126" s="38">
        <v>15</v>
      </c>
      <c r="BP126" s="38"/>
      <c r="BQ126" s="170"/>
      <c r="BR126" s="170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>
        <v>34</v>
      </c>
      <c r="CD126" s="38">
        <v>34</v>
      </c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>
        <v>107</v>
      </c>
      <c r="CP126" s="38">
        <v>107</v>
      </c>
      <c r="CQ126" s="38"/>
      <c r="CR126" s="38"/>
      <c r="CS126" s="38"/>
      <c r="CT126" s="38"/>
      <c r="CU126" s="38">
        <v>30</v>
      </c>
      <c r="CV126" s="38">
        <v>30</v>
      </c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>
        <v>24</v>
      </c>
      <c r="DK126" s="38">
        <v>24</v>
      </c>
      <c r="DL126" s="38"/>
      <c r="DM126" s="38"/>
      <c r="DN126" s="38"/>
      <c r="DO126" s="38"/>
      <c r="DP126" s="38"/>
      <c r="DQ126" s="38"/>
      <c r="DR126" s="38"/>
      <c r="DS126" s="38">
        <v>80</v>
      </c>
      <c r="DT126" s="38">
        <v>80</v>
      </c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>
        <v>245</v>
      </c>
      <c r="FD126" s="38">
        <v>245</v>
      </c>
      <c r="FE126" s="38"/>
      <c r="FF126" s="38"/>
      <c r="FG126" s="38"/>
      <c r="FH126" s="38"/>
      <c r="FI126" s="221">
        <f t="shared" si="81"/>
        <v>535</v>
      </c>
      <c r="FJ126" s="221">
        <f t="shared" si="76"/>
        <v>535</v>
      </c>
      <c r="FK126" s="38"/>
    </row>
    <row r="127" spans="1:167" ht="15.75" x14ac:dyDescent="0.25">
      <c r="A127" s="45" t="s">
        <v>78</v>
      </c>
      <c r="B127" s="46" t="s">
        <v>21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71"/>
      <c r="Y127" s="170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>
        <v>45</v>
      </c>
      <c r="BF127" s="38">
        <v>45</v>
      </c>
      <c r="BG127" s="38"/>
      <c r="BH127" s="38"/>
      <c r="BI127" s="38"/>
      <c r="BJ127" s="38"/>
      <c r="BK127" s="38"/>
      <c r="BL127" s="38"/>
      <c r="BM127" s="38"/>
      <c r="BN127" s="38">
        <v>45</v>
      </c>
      <c r="BO127" s="38">
        <v>45</v>
      </c>
      <c r="BP127" s="38"/>
      <c r="BQ127" s="170"/>
      <c r="BR127" s="170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>
        <v>40</v>
      </c>
      <c r="FD127" s="38">
        <v>40</v>
      </c>
      <c r="FE127" s="38"/>
      <c r="FF127" s="38"/>
      <c r="FG127" s="38"/>
      <c r="FH127" s="38"/>
      <c r="FI127" s="221">
        <f t="shared" si="81"/>
        <v>130</v>
      </c>
      <c r="FJ127" s="221">
        <f t="shared" si="76"/>
        <v>130</v>
      </c>
      <c r="FK127" s="38"/>
    </row>
    <row r="128" spans="1:167" ht="15.75" x14ac:dyDescent="0.25">
      <c r="A128" s="45" t="s">
        <v>85</v>
      </c>
      <c r="B128" s="46" t="s">
        <v>21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71"/>
      <c r="Y128" s="170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170"/>
      <c r="BR128" s="170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221">
        <f t="shared" si="81"/>
        <v>0</v>
      </c>
      <c r="FJ128" s="221">
        <f t="shared" si="76"/>
        <v>0</v>
      </c>
      <c r="FK128" s="38"/>
    </row>
    <row r="129" spans="1:167" ht="15.75" x14ac:dyDescent="0.25">
      <c r="A129" s="45" t="s">
        <v>100</v>
      </c>
      <c r="B129" s="46" t="s">
        <v>21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171"/>
      <c r="Y129" s="170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170"/>
      <c r="BR129" s="170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221">
        <f t="shared" si="81"/>
        <v>0</v>
      </c>
      <c r="FJ129" s="221">
        <f t="shared" si="76"/>
        <v>0</v>
      </c>
      <c r="FK129" s="38"/>
    </row>
    <row r="130" spans="1:167" s="204" customFormat="1" ht="15.75" x14ac:dyDescent="0.25">
      <c r="A130" s="197" t="s">
        <v>108</v>
      </c>
      <c r="B130" s="198" t="s">
        <v>21</v>
      </c>
      <c r="C130" s="199">
        <f>C131+C132+C133+C134</f>
        <v>0</v>
      </c>
      <c r="D130" s="200">
        <f>D131+D132+D133+D134</f>
        <v>0</v>
      </c>
      <c r="E130" s="201"/>
      <c r="F130" s="199">
        <f>F131+F132+F133+F134</f>
        <v>0</v>
      </c>
      <c r="G130" s="200">
        <f>G131+G132+G133+G134</f>
        <v>0</v>
      </c>
      <c r="H130" s="202"/>
      <c r="I130" s="189">
        <f>I131+I132+I133+I134</f>
        <v>0</v>
      </c>
      <c r="J130" s="189">
        <f>J131+J132+J133+J134</f>
        <v>0</v>
      </c>
      <c r="K130" s="203"/>
      <c r="L130" s="188">
        <f>L131+L132+L133+L134</f>
        <v>0</v>
      </c>
      <c r="M130" s="189">
        <f>M131+M132+M133+M134</f>
        <v>0</v>
      </c>
      <c r="N130" s="203"/>
      <c r="O130" s="188">
        <f>O131+O132+O133+O134</f>
        <v>0</v>
      </c>
      <c r="P130" s="189">
        <f>P131+P132+P133+P134</f>
        <v>0</v>
      </c>
      <c r="Q130" s="203"/>
      <c r="R130" s="188">
        <f>R131+R132+R133+R134</f>
        <v>0</v>
      </c>
      <c r="S130" s="189">
        <f>S131+S132+S133+S134</f>
        <v>0</v>
      </c>
      <c r="T130" s="203"/>
      <c r="U130" s="188">
        <f>U131+U132+U133+U134</f>
        <v>0</v>
      </c>
      <c r="V130" s="189">
        <f>V131+V132+V133+V134</f>
        <v>0</v>
      </c>
      <c r="W130" s="203"/>
      <c r="X130" s="188">
        <f t="shared" si="82"/>
        <v>0</v>
      </c>
      <c r="Y130" s="189">
        <f t="shared" si="86"/>
        <v>0</v>
      </c>
      <c r="Z130" s="203"/>
      <c r="AA130" s="200"/>
      <c r="AB130" s="200"/>
      <c r="AC130" s="203"/>
      <c r="AD130" s="200">
        <f>AD131+AD132+AD133+AD134</f>
        <v>0</v>
      </c>
      <c r="AE130" s="200">
        <f>AE131+AE132+AE133+AE134</f>
        <v>0</v>
      </c>
      <c r="AF130" s="203"/>
      <c r="AG130" s="189">
        <f>AG131+AG132+AG133+AG134</f>
        <v>0</v>
      </c>
      <c r="AH130" s="200"/>
      <c r="AI130" s="203"/>
      <c r="AJ130" s="200"/>
      <c r="AK130" s="200"/>
      <c r="AL130" s="203"/>
      <c r="AM130" s="200"/>
      <c r="AN130" s="200"/>
      <c r="AO130" s="203"/>
      <c r="AP130" s="200"/>
      <c r="AQ130" s="200"/>
      <c r="AR130" s="203"/>
      <c r="AS130" s="200"/>
      <c r="AT130" s="200"/>
      <c r="AU130" s="203"/>
      <c r="AV130" s="200"/>
      <c r="AW130" s="200"/>
      <c r="AX130" s="203"/>
      <c r="AY130" s="200"/>
      <c r="AZ130" s="200"/>
      <c r="BA130" s="203"/>
      <c r="BB130" s="200"/>
      <c r="BC130" s="200"/>
      <c r="BD130" s="203"/>
      <c r="BE130" s="189">
        <f>BE131+BE132+BE133+BE134</f>
        <v>0</v>
      </c>
      <c r="BF130" s="189">
        <f t="shared" ref="BF130" si="97">BF131+BF132+BF133+BF134</f>
        <v>0</v>
      </c>
      <c r="BG130" s="203"/>
      <c r="BH130" s="189">
        <f>BH131+BH132+BH133+BH134</f>
        <v>0</v>
      </c>
      <c r="BI130" s="189">
        <f>BI131+BI132+BI133+BI134</f>
        <v>0</v>
      </c>
      <c r="BJ130" s="203"/>
      <c r="BK130" s="200"/>
      <c r="BL130" s="200"/>
      <c r="BM130" s="203"/>
      <c r="BN130" s="200"/>
      <c r="BO130" s="200"/>
      <c r="BP130" s="203"/>
      <c r="BQ130" s="189">
        <f t="shared" si="88"/>
        <v>0</v>
      </c>
      <c r="BR130" s="189">
        <f t="shared" si="85"/>
        <v>0</v>
      </c>
      <c r="BS130" s="203"/>
      <c r="BT130" s="200"/>
      <c r="BU130" s="200"/>
      <c r="BV130" s="203"/>
      <c r="BW130" s="200"/>
      <c r="BX130" s="200"/>
      <c r="BY130" s="203"/>
      <c r="BZ130" s="200"/>
      <c r="CA130" s="200"/>
      <c r="CB130" s="203"/>
      <c r="CC130" s="200"/>
      <c r="CD130" s="200"/>
      <c r="CE130" s="203"/>
      <c r="CF130" s="200">
        <f>CF131+CF132+CF133+CF134</f>
        <v>55</v>
      </c>
      <c r="CG130" s="200">
        <f>CG131+CG132+CG134</f>
        <v>55</v>
      </c>
      <c r="CH130" s="203"/>
      <c r="CI130" s="200"/>
      <c r="CJ130" s="200"/>
      <c r="CK130" s="203"/>
      <c r="CL130" s="200"/>
      <c r="CM130" s="200"/>
      <c r="CN130" s="203"/>
      <c r="CO130" s="200"/>
      <c r="CP130" s="200"/>
      <c r="CQ130" s="203"/>
      <c r="CR130" s="200"/>
      <c r="CS130" s="200"/>
      <c r="CT130" s="203"/>
      <c r="CU130" s="200"/>
      <c r="CV130" s="200"/>
      <c r="CW130" s="203"/>
      <c r="CX130" s="200"/>
      <c r="CY130" s="200"/>
      <c r="CZ130" s="203"/>
      <c r="DA130" s="200"/>
      <c r="DB130" s="200"/>
      <c r="DC130" s="203"/>
      <c r="DD130" s="200"/>
      <c r="DE130" s="200"/>
      <c r="DF130" s="203"/>
      <c r="DG130" s="200"/>
      <c r="DH130" s="200"/>
      <c r="DI130" s="203"/>
      <c r="DJ130" s="200"/>
      <c r="DK130" s="200"/>
      <c r="DL130" s="203"/>
      <c r="DM130" s="200"/>
      <c r="DN130" s="200"/>
      <c r="DO130" s="203"/>
      <c r="DP130" s="200"/>
      <c r="DQ130" s="200"/>
      <c r="DR130" s="203"/>
      <c r="DS130" s="200">
        <f>DS131+DS132+DS133+DS134</f>
        <v>66</v>
      </c>
      <c r="DT130" s="200">
        <f>DT131+DT132+DT133+DT134</f>
        <v>66</v>
      </c>
      <c r="DU130" s="203"/>
      <c r="DV130" s="200"/>
      <c r="DW130" s="200"/>
      <c r="DX130" s="203"/>
      <c r="DY130" s="200"/>
      <c r="DZ130" s="200"/>
      <c r="EA130" s="203"/>
      <c r="EB130" s="200"/>
      <c r="EC130" s="200"/>
      <c r="ED130" s="203"/>
      <c r="EE130" s="200"/>
      <c r="EF130" s="200"/>
      <c r="EG130" s="203"/>
      <c r="EH130" s="200"/>
      <c r="EI130" s="200"/>
      <c r="EJ130" s="203"/>
      <c r="EK130" s="200"/>
      <c r="EL130" s="200"/>
      <c r="EM130" s="203"/>
      <c r="EN130" s="200"/>
      <c r="EO130" s="200"/>
      <c r="EP130" s="203"/>
      <c r="EQ130" s="200"/>
      <c r="ER130" s="200"/>
      <c r="ES130" s="203"/>
      <c r="ET130" s="200"/>
      <c r="EU130" s="200"/>
      <c r="EV130" s="203"/>
      <c r="EW130" s="200"/>
      <c r="EX130" s="200"/>
      <c r="EY130" s="203"/>
      <c r="EZ130" s="200"/>
      <c r="FA130" s="200"/>
      <c r="FB130" s="203"/>
      <c r="FC130" s="200"/>
      <c r="FD130" s="200"/>
      <c r="FE130" s="203"/>
      <c r="FF130" s="200">
        <f>FF131++FF132+FF133+FF134</f>
        <v>208</v>
      </c>
      <c r="FG130" s="200">
        <f>FG131+FG132+FG133+FG134</f>
        <v>208</v>
      </c>
      <c r="FH130" s="203"/>
      <c r="FI130" s="219">
        <f t="shared" si="81"/>
        <v>329</v>
      </c>
      <c r="FJ130" s="219">
        <f t="shared" si="76"/>
        <v>329</v>
      </c>
      <c r="FK130" s="203"/>
    </row>
    <row r="131" spans="1:167" ht="15.75" x14ac:dyDescent="0.25">
      <c r="A131" s="45" t="s">
        <v>77</v>
      </c>
      <c r="B131" s="46" t="s">
        <v>21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171"/>
      <c r="Y131" s="170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170"/>
      <c r="BR131" s="170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>
        <v>55</v>
      </c>
      <c r="CG131" s="38">
        <v>55</v>
      </c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>
        <v>49</v>
      </c>
      <c r="DT131" s="38">
        <v>49</v>
      </c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>
        <v>48</v>
      </c>
      <c r="FG131" s="38">
        <v>48</v>
      </c>
      <c r="FH131" s="38"/>
      <c r="FI131" s="221">
        <f t="shared" si="81"/>
        <v>152</v>
      </c>
      <c r="FJ131" s="221">
        <f t="shared" si="76"/>
        <v>152</v>
      </c>
      <c r="FK131" s="38"/>
    </row>
    <row r="132" spans="1:167" ht="15.75" x14ac:dyDescent="0.25">
      <c r="A132" s="45" t="s">
        <v>78</v>
      </c>
      <c r="B132" s="46" t="s">
        <v>21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171"/>
      <c r="Y132" s="170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170"/>
      <c r="BR132" s="170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>
        <v>17</v>
      </c>
      <c r="DT132" s="38">
        <v>17</v>
      </c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>
        <v>160</v>
      </c>
      <c r="FG132" s="38">
        <v>160</v>
      </c>
      <c r="FH132" s="38"/>
      <c r="FI132" s="221">
        <f t="shared" si="81"/>
        <v>177</v>
      </c>
      <c r="FJ132" s="221">
        <f t="shared" si="76"/>
        <v>177</v>
      </c>
      <c r="FK132" s="38"/>
    </row>
    <row r="133" spans="1:167" ht="15.75" x14ac:dyDescent="0.25">
      <c r="A133" s="45" t="s">
        <v>85</v>
      </c>
      <c r="B133" s="46" t="s">
        <v>21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71"/>
      <c r="Y133" s="170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170"/>
      <c r="BR133" s="170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221">
        <f t="shared" si="81"/>
        <v>0</v>
      </c>
      <c r="FJ133" s="221">
        <f t="shared" si="76"/>
        <v>0</v>
      </c>
      <c r="FK133" s="38"/>
    </row>
    <row r="134" spans="1:167" ht="15.75" x14ac:dyDescent="0.25">
      <c r="A134" s="45" t="s">
        <v>100</v>
      </c>
      <c r="B134" s="46" t="s">
        <v>21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171"/>
      <c r="Y134" s="170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170"/>
      <c r="BR134" s="170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221">
        <f t="shared" si="81"/>
        <v>0</v>
      </c>
      <c r="FJ134" s="221">
        <f t="shared" si="76"/>
        <v>0</v>
      </c>
      <c r="FK134" s="38"/>
    </row>
    <row r="135" spans="1:167" s="204" customFormat="1" ht="15.75" x14ac:dyDescent="0.25">
      <c r="A135" s="197" t="s">
        <v>109</v>
      </c>
      <c r="B135" s="198" t="s">
        <v>21</v>
      </c>
      <c r="C135" s="199">
        <f>C136+C137+C138+C139</f>
        <v>0</v>
      </c>
      <c r="D135" s="200">
        <f>D136+D137+D138+D139</f>
        <v>0</v>
      </c>
      <c r="E135" s="201"/>
      <c r="F135" s="199">
        <f>F136+F137+F138+F139</f>
        <v>0</v>
      </c>
      <c r="G135" s="200">
        <f>G136+G137+G138+G139</f>
        <v>0</v>
      </c>
      <c r="H135" s="202"/>
      <c r="I135" s="189">
        <f>I136+I137+I138+I139</f>
        <v>0</v>
      </c>
      <c r="J135" s="189">
        <f>J136+J137+J138+J139</f>
        <v>0</v>
      </c>
      <c r="K135" s="203"/>
      <c r="L135" s="188">
        <f>L136+L137+L138+L139</f>
        <v>0</v>
      </c>
      <c r="M135" s="189">
        <f>M136+M137+M138+M139</f>
        <v>0</v>
      </c>
      <c r="N135" s="203"/>
      <c r="O135" s="188">
        <f>O136+O137+O138+O139</f>
        <v>76</v>
      </c>
      <c r="P135" s="189">
        <f>P136+P137+P138+P139</f>
        <v>76</v>
      </c>
      <c r="Q135" s="203"/>
      <c r="R135" s="188">
        <f>R136+R137+R138+R139</f>
        <v>42</v>
      </c>
      <c r="S135" s="189">
        <f>S136+S137+S138+S139</f>
        <v>42</v>
      </c>
      <c r="T135" s="203"/>
      <c r="U135" s="188">
        <f>U136+U137+U138+U139</f>
        <v>0</v>
      </c>
      <c r="V135" s="189">
        <f>V136+V137+V138+V139</f>
        <v>0</v>
      </c>
      <c r="W135" s="203"/>
      <c r="X135" s="188">
        <f t="shared" si="82"/>
        <v>70</v>
      </c>
      <c r="Y135" s="189">
        <f t="shared" si="86"/>
        <v>70</v>
      </c>
      <c r="Z135" s="203"/>
      <c r="AA135" s="200"/>
      <c r="AB135" s="200"/>
      <c r="AC135" s="203"/>
      <c r="AD135" s="200">
        <v>0</v>
      </c>
      <c r="AE135" s="200">
        <v>0</v>
      </c>
      <c r="AF135" s="203"/>
      <c r="AG135" s="189">
        <f>AG136+AG137+AG138+AG139</f>
        <v>0</v>
      </c>
      <c r="AH135" s="200"/>
      <c r="AI135" s="203"/>
      <c r="AJ135" s="200"/>
      <c r="AK135" s="200"/>
      <c r="AL135" s="203"/>
      <c r="AM135" s="200"/>
      <c r="AN135" s="200"/>
      <c r="AO135" s="203"/>
      <c r="AP135" s="200"/>
      <c r="AQ135" s="200"/>
      <c r="AR135" s="203"/>
      <c r="AS135" s="200"/>
      <c r="AT135" s="200"/>
      <c r="AU135" s="203"/>
      <c r="AV135" s="200"/>
      <c r="AW135" s="200"/>
      <c r="AX135" s="203"/>
      <c r="AY135" s="200"/>
      <c r="AZ135" s="200"/>
      <c r="BA135" s="203"/>
      <c r="BB135" s="200"/>
      <c r="BC135" s="200"/>
      <c r="BD135" s="203"/>
      <c r="BE135" s="189">
        <f>BE136+BE137+BE138+BE139</f>
        <v>0</v>
      </c>
      <c r="BF135" s="189">
        <f t="shared" ref="BF135" si="98">BF136+BF137+BF138+BF139</f>
        <v>0</v>
      </c>
      <c r="BG135" s="203"/>
      <c r="BH135" s="189">
        <f>BH136+BH137+BH138+BH139</f>
        <v>0</v>
      </c>
      <c r="BI135" s="189">
        <f>BI136+BI137+BI138+BI139</f>
        <v>0</v>
      </c>
      <c r="BJ135" s="203"/>
      <c r="BK135" s="200"/>
      <c r="BL135" s="200"/>
      <c r="BM135" s="203"/>
      <c r="BN135" s="200"/>
      <c r="BO135" s="200"/>
      <c r="BP135" s="203"/>
      <c r="BQ135" s="189">
        <f t="shared" si="88"/>
        <v>0</v>
      </c>
      <c r="BR135" s="189">
        <f t="shared" si="85"/>
        <v>0</v>
      </c>
      <c r="BS135" s="203"/>
      <c r="BT135" s="200"/>
      <c r="BU135" s="200"/>
      <c r="BV135" s="203"/>
      <c r="BW135" s="200"/>
      <c r="BX135" s="200"/>
      <c r="BY135" s="203"/>
      <c r="BZ135" s="200"/>
      <c r="CA135" s="200"/>
      <c r="CB135" s="203"/>
      <c r="CC135" s="200"/>
      <c r="CD135" s="200"/>
      <c r="CE135" s="203"/>
      <c r="CF135" s="200">
        <f>CF136+CF137+CF138+CF139</f>
        <v>55</v>
      </c>
      <c r="CG135" s="200">
        <f>CG136+CG137+CG138+CG139</f>
        <v>55</v>
      </c>
      <c r="CH135" s="203"/>
      <c r="CI135" s="200"/>
      <c r="CJ135" s="200"/>
      <c r="CK135" s="203"/>
      <c r="CL135" s="200"/>
      <c r="CM135" s="200"/>
      <c r="CN135" s="203"/>
      <c r="CO135" s="200"/>
      <c r="CP135" s="200"/>
      <c r="CQ135" s="203"/>
      <c r="CR135" s="200"/>
      <c r="CS135" s="200"/>
      <c r="CT135" s="203"/>
      <c r="CU135" s="200"/>
      <c r="CV135" s="200"/>
      <c r="CW135" s="203"/>
      <c r="CX135" s="200"/>
      <c r="CY135" s="200"/>
      <c r="CZ135" s="203"/>
      <c r="DA135" s="200"/>
      <c r="DB135" s="200"/>
      <c r="DC135" s="203"/>
      <c r="DD135" s="200">
        <f>DD136+DD137+DD138+DD139</f>
        <v>86</v>
      </c>
      <c r="DE135" s="200">
        <f>DE136+DE137+DE138+DE139</f>
        <v>86</v>
      </c>
      <c r="DF135" s="203"/>
      <c r="DG135" s="200">
        <f>DG136+DG137+DG138+DG139</f>
        <v>30</v>
      </c>
      <c r="DH135" s="200">
        <f>DH136+DH137+DH138+DH139</f>
        <v>30</v>
      </c>
      <c r="DI135" s="203"/>
      <c r="DJ135" s="200"/>
      <c r="DK135" s="200"/>
      <c r="DL135" s="203"/>
      <c r="DM135" s="200"/>
      <c r="DN135" s="200"/>
      <c r="DO135" s="203"/>
      <c r="DP135" s="200"/>
      <c r="DQ135" s="200"/>
      <c r="DR135" s="203"/>
      <c r="DS135" s="200"/>
      <c r="DT135" s="200"/>
      <c r="DU135" s="203"/>
      <c r="DV135" s="200">
        <f>DV136+DV137+DV138+DV139</f>
        <v>60</v>
      </c>
      <c r="DW135" s="200">
        <f>DW136+DW137+DW138+DW139</f>
        <v>60</v>
      </c>
      <c r="DX135" s="203"/>
      <c r="DY135" s="200"/>
      <c r="DZ135" s="200"/>
      <c r="EA135" s="203"/>
      <c r="EB135" s="200"/>
      <c r="EC135" s="200"/>
      <c r="ED135" s="203"/>
      <c r="EE135" s="200"/>
      <c r="EF135" s="200"/>
      <c r="EG135" s="203"/>
      <c r="EH135" s="200"/>
      <c r="EI135" s="200"/>
      <c r="EJ135" s="203"/>
      <c r="EK135" s="200"/>
      <c r="EL135" s="200"/>
      <c r="EM135" s="203"/>
      <c r="EN135" s="200"/>
      <c r="EO135" s="200"/>
      <c r="EP135" s="203"/>
      <c r="EQ135" s="200"/>
      <c r="ER135" s="200"/>
      <c r="ES135" s="203"/>
      <c r="ET135" s="200"/>
      <c r="EU135" s="200"/>
      <c r="EV135" s="203"/>
      <c r="EW135" s="200"/>
      <c r="EX135" s="200"/>
      <c r="EY135" s="203"/>
      <c r="EZ135" s="200"/>
      <c r="FA135" s="200"/>
      <c r="FB135" s="203"/>
      <c r="FC135" s="200"/>
      <c r="FD135" s="200"/>
      <c r="FE135" s="203"/>
      <c r="FF135" s="200">
        <f>FF136++FF137+FF138+FF139</f>
        <v>249</v>
      </c>
      <c r="FG135" s="200">
        <f>FG136+FG137+FG138+FG139</f>
        <v>249</v>
      </c>
      <c r="FH135" s="203"/>
      <c r="FI135" s="219">
        <f t="shared" si="81"/>
        <v>668</v>
      </c>
      <c r="FJ135" s="219">
        <f t="shared" si="76"/>
        <v>668</v>
      </c>
      <c r="FK135" s="203"/>
    </row>
    <row r="136" spans="1:167" ht="15.75" x14ac:dyDescent="0.25">
      <c r="A136" s="45" t="s">
        <v>77</v>
      </c>
      <c r="B136" s="46" t="s">
        <v>21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>
        <v>60</v>
      </c>
      <c r="P136" s="38">
        <v>60</v>
      </c>
      <c r="Q136" s="38"/>
      <c r="R136" s="38">
        <v>42</v>
      </c>
      <c r="S136" s="38">
        <v>42</v>
      </c>
      <c r="T136" s="38"/>
      <c r="U136" s="38"/>
      <c r="V136" s="38"/>
      <c r="W136" s="38"/>
      <c r="X136" s="171">
        <v>40</v>
      </c>
      <c r="Y136" s="170">
        <v>40</v>
      </c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170"/>
      <c r="BR136" s="170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>
        <v>55</v>
      </c>
      <c r="CG136" s="38">
        <v>55</v>
      </c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>
        <v>62</v>
      </c>
      <c r="DE136" s="38">
        <v>62</v>
      </c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>
        <v>60</v>
      </c>
      <c r="DW136" s="38">
        <v>60</v>
      </c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>
        <v>179</v>
      </c>
      <c r="FG136" s="38">
        <v>179</v>
      </c>
      <c r="FH136" s="38"/>
      <c r="FI136" s="221">
        <f t="shared" si="81"/>
        <v>498</v>
      </c>
      <c r="FJ136" s="221">
        <f t="shared" si="76"/>
        <v>498</v>
      </c>
      <c r="FK136" s="38"/>
    </row>
    <row r="137" spans="1:167" ht="15.75" x14ac:dyDescent="0.25">
      <c r="A137" s="45" t="s">
        <v>78</v>
      </c>
      <c r="B137" s="46" t="s">
        <v>21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>
        <v>16</v>
      </c>
      <c r="P137" s="38">
        <v>16</v>
      </c>
      <c r="Q137" s="38"/>
      <c r="R137" s="38"/>
      <c r="S137" s="38"/>
      <c r="T137" s="38"/>
      <c r="U137" s="38"/>
      <c r="V137" s="38"/>
      <c r="W137" s="38"/>
      <c r="X137" s="171">
        <v>30</v>
      </c>
      <c r="Y137" s="170">
        <v>30</v>
      </c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170"/>
      <c r="BR137" s="170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>
        <v>24</v>
      </c>
      <c r="DE137" s="38">
        <v>24</v>
      </c>
      <c r="DF137" s="38"/>
      <c r="DG137" s="38">
        <v>30</v>
      </c>
      <c r="DH137" s="38">
        <v>30</v>
      </c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>
        <v>70</v>
      </c>
      <c r="FG137" s="38">
        <v>70</v>
      </c>
      <c r="FH137" s="38"/>
      <c r="FI137" s="221">
        <f t="shared" si="81"/>
        <v>170</v>
      </c>
      <c r="FJ137" s="221">
        <f t="shared" si="76"/>
        <v>170</v>
      </c>
      <c r="FK137" s="38"/>
    </row>
    <row r="138" spans="1:167" ht="15.75" x14ac:dyDescent="0.25">
      <c r="A138" s="45" t="s">
        <v>85</v>
      </c>
      <c r="B138" s="46" t="s">
        <v>21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171"/>
      <c r="Y138" s="170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170"/>
      <c r="BR138" s="170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221">
        <f t="shared" si="81"/>
        <v>0</v>
      </c>
      <c r="FJ138" s="221">
        <f t="shared" si="76"/>
        <v>0</v>
      </c>
      <c r="FK138" s="38"/>
    </row>
    <row r="139" spans="1:167" ht="15.75" x14ac:dyDescent="0.25">
      <c r="A139" s="45" t="s">
        <v>100</v>
      </c>
      <c r="B139" s="46" t="s">
        <v>21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171"/>
      <c r="Y139" s="170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170"/>
      <c r="BR139" s="170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221">
        <f t="shared" si="81"/>
        <v>0</v>
      </c>
      <c r="FJ139" s="221">
        <f t="shared" si="76"/>
        <v>0</v>
      </c>
      <c r="FK139" s="38"/>
    </row>
    <row r="140" spans="1:167" s="204" customFormat="1" ht="15.75" x14ac:dyDescent="0.25">
      <c r="A140" s="197" t="s">
        <v>116</v>
      </c>
      <c r="B140" s="198" t="s">
        <v>21</v>
      </c>
      <c r="C140" s="199">
        <f>C141+C142+C143+C144</f>
        <v>0</v>
      </c>
      <c r="D140" s="200">
        <f>D141+D142+D143+D144</f>
        <v>0</v>
      </c>
      <c r="E140" s="201"/>
      <c r="F140" s="199">
        <f>F141+F142+F143+F144</f>
        <v>0</v>
      </c>
      <c r="G140" s="200">
        <f>G141+G142+G143+G144</f>
        <v>0</v>
      </c>
      <c r="H140" s="202"/>
      <c r="I140" s="189">
        <f>I141+I142+I143+I144</f>
        <v>0</v>
      </c>
      <c r="J140" s="189">
        <f>J141+J142+J143+J144</f>
        <v>0</v>
      </c>
      <c r="K140" s="203"/>
      <c r="L140" s="188">
        <f>L141+L142+L143+L144</f>
        <v>0</v>
      </c>
      <c r="M140" s="189">
        <f>M141+M142+M143+M144</f>
        <v>0</v>
      </c>
      <c r="N140" s="203"/>
      <c r="O140" s="188">
        <f>O141+O142+O143+O144</f>
        <v>60</v>
      </c>
      <c r="P140" s="189">
        <f>P141+P142+P143+P144</f>
        <v>60</v>
      </c>
      <c r="Q140" s="203"/>
      <c r="R140" s="188">
        <f>R141+R142+R143+R144</f>
        <v>40</v>
      </c>
      <c r="S140" s="189">
        <f>S141+S142+S143+S144</f>
        <v>40</v>
      </c>
      <c r="T140" s="203"/>
      <c r="U140" s="188">
        <f>U141+U142+U143+U144</f>
        <v>0</v>
      </c>
      <c r="V140" s="189">
        <f>V141+V142+V143+V144</f>
        <v>0</v>
      </c>
      <c r="W140" s="203"/>
      <c r="X140" s="188">
        <f t="shared" si="82"/>
        <v>0</v>
      </c>
      <c r="Y140" s="189">
        <f t="shared" si="86"/>
        <v>0</v>
      </c>
      <c r="Z140" s="203"/>
      <c r="AA140" s="200"/>
      <c r="AB140" s="200"/>
      <c r="AC140" s="203"/>
      <c r="AD140" s="200">
        <v>0</v>
      </c>
      <c r="AE140" s="200">
        <v>0</v>
      </c>
      <c r="AF140" s="203"/>
      <c r="AG140" s="189">
        <f>AG141+AG142+AG143+AG144</f>
        <v>0</v>
      </c>
      <c r="AH140" s="200"/>
      <c r="AI140" s="203"/>
      <c r="AJ140" s="200"/>
      <c r="AK140" s="200"/>
      <c r="AL140" s="203"/>
      <c r="AM140" s="200"/>
      <c r="AN140" s="200"/>
      <c r="AO140" s="203"/>
      <c r="AP140" s="200"/>
      <c r="AQ140" s="200"/>
      <c r="AR140" s="203"/>
      <c r="AS140" s="200"/>
      <c r="AT140" s="200"/>
      <c r="AU140" s="203"/>
      <c r="AV140" s="200"/>
      <c r="AW140" s="200"/>
      <c r="AX140" s="203"/>
      <c r="AY140" s="200"/>
      <c r="AZ140" s="200"/>
      <c r="BA140" s="203"/>
      <c r="BB140" s="200"/>
      <c r="BC140" s="200"/>
      <c r="BD140" s="203"/>
      <c r="BE140" s="189">
        <f>BE141+BE142+BE143+BE144</f>
        <v>0</v>
      </c>
      <c r="BF140" s="189">
        <f t="shared" ref="BF140" si="99">BF141+BF142+BF143+BF144</f>
        <v>0</v>
      </c>
      <c r="BG140" s="203"/>
      <c r="BH140" s="189">
        <f>BH141+BH142+BH143+BH144</f>
        <v>0</v>
      </c>
      <c r="BI140" s="189">
        <f>BI141+BI142+BI143+BI144</f>
        <v>0</v>
      </c>
      <c r="BJ140" s="203"/>
      <c r="BK140" s="200"/>
      <c r="BL140" s="200"/>
      <c r="BM140" s="203"/>
      <c r="BN140" s="200"/>
      <c r="BO140" s="200"/>
      <c r="BP140" s="203"/>
      <c r="BQ140" s="189">
        <f t="shared" si="88"/>
        <v>0</v>
      </c>
      <c r="BR140" s="189">
        <f t="shared" si="85"/>
        <v>0</v>
      </c>
      <c r="BS140" s="203"/>
      <c r="BT140" s="200"/>
      <c r="BU140" s="200"/>
      <c r="BV140" s="203"/>
      <c r="BW140" s="200"/>
      <c r="BX140" s="200"/>
      <c r="BY140" s="203"/>
      <c r="BZ140" s="200"/>
      <c r="CA140" s="200"/>
      <c r="CB140" s="203"/>
      <c r="CC140" s="200"/>
      <c r="CD140" s="200"/>
      <c r="CE140" s="203"/>
      <c r="CF140" s="200"/>
      <c r="CG140" s="200"/>
      <c r="CH140" s="203"/>
      <c r="CI140" s="200"/>
      <c r="CJ140" s="200"/>
      <c r="CK140" s="203"/>
      <c r="CL140" s="200"/>
      <c r="CM140" s="200"/>
      <c r="CN140" s="203"/>
      <c r="CO140" s="200"/>
      <c r="CP140" s="200"/>
      <c r="CQ140" s="203"/>
      <c r="CR140" s="200"/>
      <c r="CS140" s="200"/>
      <c r="CT140" s="203"/>
      <c r="CU140" s="200"/>
      <c r="CV140" s="200"/>
      <c r="CW140" s="203"/>
      <c r="CX140" s="200"/>
      <c r="CY140" s="200"/>
      <c r="CZ140" s="203"/>
      <c r="DA140" s="200"/>
      <c r="DB140" s="200"/>
      <c r="DC140" s="203"/>
      <c r="DD140" s="200"/>
      <c r="DE140" s="200"/>
      <c r="DF140" s="203"/>
      <c r="DG140" s="200"/>
      <c r="DH140" s="200"/>
      <c r="DI140" s="203"/>
      <c r="DJ140" s="200"/>
      <c r="DK140" s="200"/>
      <c r="DL140" s="203"/>
      <c r="DM140" s="200"/>
      <c r="DN140" s="200"/>
      <c r="DO140" s="203"/>
      <c r="DP140" s="200"/>
      <c r="DQ140" s="200"/>
      <c r="DR140" s="203"/>
      <c r="DS140" s="200"/>
      <c r="DT140" s="200"/>
      <c r="DU140" s="203"/>
      <c r="DV140" s="200"/>
      <c r="DW140" s="200"/>
      <c r="DX140" s="203"/>
      <c r="DY140" s="200"/>
      <c r="DZ140" s="200"/>
      <c r="EA140" s="203"/>
      <c r="EB140" s="200"/>
      <c r="EC140" s="200"/>
      <c r="ED140" s="203"/>
      <c r="EE140" s="200"/>
      <c r="EF140" s="200"/>
      <c r="EG140" s="203"/>
      <c r="EH140" s="200"/>
      <c r="EI140" s="200"/>
      <c r="EJ140" s="203"/>
      <c r="EK140" s="200"/>
      <c r="EL140" s="200"/>
      <c r="EM140" s="203"/>
      <c r="EN140" s="200"/>
      <c r="EO140" s="200"/>
      <c r="EP140" s="203"/>
      <c r="EQ140" s="200"/>
      <c r="ER140" s="200"/>
      <c r="ES140" s="203"/>
      <c r="ET140" s="200"/>
      <c r="EU140" s="200"/>
      <c r="EV140" s="203"/>
      <c r="EW140" s="200"/>
      <c r="EX140" s="200"/>
      <c r="EY140" s="203"/>
      <c r="EZ140" s="200"/>
      <c r="FA140" s="200"/>
      <c r="FB140" s="203"/>
      <c r="FC140" s="200"/>
      <c r="FD140" s="200"/>
      <c r="FE140" s="203"/>
      <c r="FF140" s="200"/>
      <c r="FG140" s="200">
        <f>FG141+FG142+FG143+FG144</f>
        <v>0</v>
      </c>
      <c r="FH140" s="203"/>
      <c r="FI140" s="219">
        <f t="shared" si="81"/>
        <v>100</v>
      </c>
      <c r="FJ140" s="219">
        <f t="shared" si="76"/>
        <v>100</v>
      </c>
      <c r="FK140" s="203"/>
    </row>
    <row r="141" spans="1:167" ht="15.75" x14ac:dyDescent="0.25">
      <c r="A141" s="45" t="s">
        <v>77</v>
      </c>
      <c r="B141" s="46" t="s">
        <v>21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>
        <v>60</v>
      </c>
      <c r="P141" s="38">
        <v>60</v>
      </c>
      <c r="Q141" s="38"/>
      <c r="R141" s="38">
        <v>20</v>
      </c>
      <c r="S141" s="38">
        <v>20</v>
      </c>
      <c r="T141" s="38"/>
      <c r="U141" s="38"/>
      <c r="V141" s="38"/>
      <c r="W141" s="38"/>
      <c r="X141" s="171"/>
      <c r="Y141" s="170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170"/>
      <c r="BR141" s="170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221">
        <f t="shared" si="81"/>
        <v>80</v>
      </c>
      <c r="FJ141" s="221">
        <f t="shared" si="76"/>
        <v>80</v>
      </c>
      <c r="FK141" s="38"/>
    </row>
    <row r="142" spans="1:167" ht="15.75" x14ac:dyDescent="0.25">
      <c r="A142" s="45" t="s">
        <v>78</v>
      </c>
      <c r="B142" s="46" t="s">
        <v>21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>
        <v>20</v>
      </c>
      <c r="S142" s="38">
        <v>20</v>
      </c>
      <c r="T142" s="38"/>
      <c r="U142" s="38"/>
      <c r="V142" s="38"/>
      <c r="W142" s="38"/>
      <c r="X142" s="171"/>
      <c r="Y142" s="170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170"/>
      <c r="BR142" s="170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221">
        <f t="shared" si="81"/>
        <v>20</v>
      </c>
      <c r="FJ142" s="221">
        <f t="shared" si="76"/>
        <v>20</v>
      </c>
      <c r="FK142" s="38"/>
    </row>
    <row r="143" spans="1:167" ht="15.75" x14ac:dyDescent="0.25">
      <c r="A143" s="45" t="s">
        <v>85</v>
      </c>
      <c r="B143" s="46" t="s">
        <v>21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171"/>
      <c r="Y143" s="170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170"/>
      <c r="BR143" s="170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221">
        <f t="shared" si="81"/>
        <v>0</v>
      </c>
      <c r="FJ143" s="221">
        <f t="shared" si="76"/>
        <v>0</v>
      </c>
      <c r="FK143" s="38"/>
    </row>
    <row r="144" spans="1:167" ht="15.75" x14ac:dyDescent="0.25">
      <c r="A144" s="45" t="s">
        <v>100</v>
      </c>
      <c r="B144" s="46" t="s">
        <v>21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71"/>
      <c r="Y144" s="170"/>
      <c r="Z144" s="38"/>
      <c r="AA144" s="38"/>
      <c r="AB144" s="38"/>
      <c r="AC144" s="38"/>
      <c r="AD144" s="38">
        <v>0</v>
      </c>
      <c r="AE144" s="38">
        <v>0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170"/>
      <c r="BR144" s="170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221">
        <f t="shared" si="81"/>
        <v>0</v>
      </c>
      <c r="FJ144" s="221">
        <f t="shared" si="76"/>
        <v>0</v>
      </c>
      <c r="FK144" s="38"/>
    </row>
    <row r="145" spans="1:167" s="204" customFormat="1" ht="18.75" customHeight="1" x14ac:dyDescent="0.25">
      <c r="A145" s="197" t="s">
        <v>110</v>
      </c>
      <c r="B145" s="198" t="s">
        <v>21</v>
      </c>
      <c r="C145" s="199">
        <f>C146+C147+C148+C149</f>
        <v>0</v>
      </c>
      <c r="D145" s="200">
        <f>D146+D147+D148+D149</f>
        <v>0</v>
      </c>
      <c r="E145" s="201"/>
      <c r="F145" s="199">
        <f>F146+F147+F148+F149</f>
        <v>0</v>
      </c>
      <c r="G145" s="200">
        <f>G146+G147+G148+G149</f>
        <v>0</v>
      </c>
      <c r="H145" s="202"/>
      <c r="I145" s="189">
        <f>I146+I147+I148+I149</f>
        <v>0</v>
      </c>
      <c r="J145" s="189">
        <f>J146+J147+J148+J149</f>
        <v>0</v>
      </c>
      <c r="K145" s="203"/>
      <c r="L145" s="188">
        <f>L146+L147+L148+L149</f>
        <v>0</v>
      </c>
      <c r="M145" s="189">
        <f>M146+M147+M148+M149</f>
        <v>0</v>
      </c>
      <c r="N145" s="203"/>
      <c r="O145" s="188">
        <f>O146+O147+O148+O149</f>
        <v>0</v>
      </c>
      <c r="P145" s="189">
        <f>P146+P147+P148+P149</f>
        <v>0</v>
      </c>
      <c r="Q145" s="203"/>
      <c r="R145" s="188">
        <f>R146+R147+R148+R149</f>
        <v>0</v>
      </c>
      <c r="S145" s="189">
        <f>S146+S147+S148+S149</f>
        <v>0</v>
      </c>
      <c r="T145" s="203"/>
      <c r="U145" s="188">
        <f>U146+U147+U148+U149</f>
        <v>0</v>
      </c>
      <c r="V145" s="189">
        <f>V146+V147+V148+V149</f>
        <v>0</v>
      </c>
      <c r="W145" s="203"/>
      <c r="X145" s="188">
        <f t="shared" si="82"/>
        <v>0</v>
      </c>
      <c r="Y145" s="189">
        <f t="shared" si="86"/>
        <v>0</v>
      </c>
      <c r="Z145" s="203"/>
      <c r="AA145" s="200"/>
      <c r="AB145" s="200"/>
      <c r="AC145" s="203"/>
      <c r="AD145" s="200"/>
      <c r="AE145" s="200"/>
      <c r="AF145" s="203"/>
      <c r="AG145" s="200">
        <v>0</v>
      </c>
      <c r="AH145" s="200"/>
      <c r="AI145" s="203"/>
      <c r="AJ145" s="200"/>
      <c r="AK145" s="200"/>
      <c r="AL145" s="203"/>
      <c r="AM145" s="200"/>
      <c r="AN145" s="200"/>
      <c r="AO145" s="203"/>
      <c r="AP145" s="200"/>
      <c r="AQ145" s="200"/>
      <c r="AR145" s="203"/>
      <c r="AS145" s="200"/>
      <c r="AT145" s="200"/>
      <c r="AU145" s="203"/>
      <c r="AV145" s="200"/>
      <c r="AW145" s="200"/>
      <c r="AX145" s="203"/>
      <c r="AY145" s="200"/>
      <c r="AZ145" s="200"/>
      <c r="BA145" s="203"/>
      <c r="BB145" s="200"/>
      <c r="BC145" s="200"/>
      <c r="BD145" s="203"/>
      <c r="BE145" s="189">
        <f>BE146+BE147+BE148+BE149</f>
        <v>60</v>
      </c>
      <c r="BF145" s="189">
        <f t="shared" ref="BF145" si="100">BF146+BF147+BF148+BF149</f>
        <v>60</v>
      </c>
      <c r="BG145" s="203"/>
      <c r="BH145" s="189">
        <f>BH146+BH147+BH148+BH149</f>
        <v>0</v>
      </c>
      <c r="BI145" s="189">
        <f>BI146+BI147+BI148+BI149</f>
        <v>0</v>
      </c>
      <c r="BJ145" s="203"/>
      <c r="BK145" s="200"/>
      <c r="BL145" s="200"/>
      <c r="BM145" s="203"/>
      <c r="BN145" s="189">
        <f>BN146+BN147+BN148+BN149</f>
        <v>30</v>
      </c>
      <c r="BO145" s="189">
        <f t="shared" ref="BO145" si="101">BO146+BO147+BO148+BO149</f>
        <v>30</v>
      </c>
      <c r="BP145" s="203"/>
      <c r="BQ145" s="189">
        <f t="shared" si="88"/>
        <v>0</v>
      </c>
      <c r="BR145" s="189">
        <f t="shared" si="85"/>
        <v>0</v>
      </c>
      <c r="BS145" s="203"/>
      <c r="BT145" s="200"/>
      <c r="BU145" s="200"/>
      <c r="BV145" s="203"/>
      <c r="BW145" s="200"/>
      <c r="BX145" s="200"/>
      <c r="BY145" s="203"/>
      <c r="BZ145" s="200"/>
      <c r="CA145" s="200"/>
      <c r="CB145" s="203"/>
      <c r="CC145" s="200"/>
      <c r="CD145" s="200"/>
      <c r="CE145" s="203"/>
      <c r="CF145" s="200"/>
      <c r="CG145" s="200"/>
      <c r="CH145" s="203"/>
      <c r="CI145" s="200"/>
      <c r="CJ145" s="200"/>
      <c r="CK145" s="203"/>
      <c r="CL145" s="200"/>
      <c r="CM145" s="200"/>
      <c r="CN145" s="203"/>
      <c r="CO145" s="200"/>
      <c r="CP145" s="200"/>
      <c r="CQ145" s="203"/>
      <c r="CR145" s="200"/>
      <c r="CS145" s="200"/>
      <c r="CT145" s="203"/>
      <c r="CU145" s="200">
        <f>CU146+CU147+CU149</f>
        <v>30</v>
      </c>
      <c r="CV145" s="200">
        <f>CV146+CV147+CV148+CV149</f>
        <v>30</v>
      </c>
      <c r="CW145" s="203"/>
      <c r="CX145" s="200"/>
      <c r="CY145" s="200"/>
      <c r="CZ145" s="203"/>
      <c r="DA145" s="200"/>
      <c r="DB145" s="200"/>
      <c r="DC145" s="203"/>
      <c r="DD145" s="200"/>
      <c r="DE145" s="200"/>
      <c r="DF145" s="203"/>
      <c r="DG145" s="200"/>
      <c r="DH145" s="200"/>
      <c r="DI145" s="203"/>
      <c r="DJ145" s="200"/>
      <c r="DK145" s="200"/>
      <c r="DL145" s="203"/>
      <c r="DM145" s="200"/>
      <c r="DN145" s="200"/>
      <c r="DO145" s="203"/>
      <c r="DP145" s="200"/>
      <c r="DQ145" s="200"/>
      <c r="DR145" s="203"/>
      <c r="DS145" s="200"/>
      <c r="DT145" s="200"/>
      <c r="DU145" s="203"/>
      <c r="DV145" s="200"/>
      <c r="DW145" s="200"/>
      <c r="DX145" s="203"/>
      <c r="DY145" s="200"/>
      <c r="DZ145" s="200"/>
      <c r="EA145" s="203"/>
      <c r="EB145" s="200"/>
      <c r="EC145" s="200"/>
      <c r="ED145" s="203"/>
      <c r="EE145" s="200"/>
      <c r="EF145" s="200"/>
      <c r="EG145" s="203"/>
      <c r="EH145" s="200"/>
      <c r="EI145" s="200"/>
      <c r="EJ145" s="203"/>
      <c r="EK145" s="200"/>
      <c r="EL145" s="200"/>
      <c r="EM145" s="203"/>
      <c r="EN145" s="200"/>
      <c r="EO145" s="200"/>
      <c r="EP145" s="203"/>
      <c r="EQ145" s="200"/>
      <c r="ER145" s="200"/>
      <c r="ES145" s="203"/>
      <c r="ET145" s="200"/>
      <c r="EU145" s="200"/>
      <c r="EV145" s="203"/>
      <c r="EW145" s="200"/>
      <c r="EX145" s="200"/>
      <c r="EY145" s="203"/>
      <c r="EZ145" s="200"/>
      <c r="FA145" s="200"/>
      <c r="FB145" s="203"/>
      <c r="FC145" s="200"/>
      <c r="FD145" s="200"/>
      <c r="FE145" s="203"/>
      <c r="FF145" s="200">
        <f>FF146++FF147+FF148+FF149</f>
        <v>50</v>
      </c>
      <c r="FG145" s="200">
        <f>FG146+FG147+FG148+FG149</f>
        <v>50</v>
      </c>
      <c r="FH145" s="203"/>
      <c r="FI145" s="219">
        <f t="shared" si="81"/>
        <v>170</v>
      </c>
      <c r="FJ145" s="219">
        <f t="shared" si="76"/>
        <v>170</v>
      </c>
      <c r="FK145" s="203"/>
    </row>
    <row r="146" spans="1:167" ht="15.75" x14ac:dyDescent="0.25">
      <c r="A146" s="45" t="s">
        <v>77</v>
      </c>
      <c r="B146" s="46" t="s">
        <v>21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171"/>
      <c r="Y146" s="170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>
        <v>35</v>
      </c>
      <c r="BF146" s="38">
        <v>35</v>
      </c>
      <c r="BG146" s="38"/>
      <c r="BH146" s="38"/>
      <c r="BI146" s="38"/>
      <c r="BJ146" s="38"/>
      <c r="BK146" s="38"/>
      <c r="BL146" s="38"/>
      <c r="BM146" s="38"/>
      <c r="BN146" s="38">
        <v>30</v>
      </c>
      <c r="BO146" s="38">
        <v>30</v>
      </c>
      <c r="BP146" s="38"/>
      <c r="BQ146" s="170"/>
      <c r="BR146" s="170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>
        <v>30</v>
      </c>
      <c r="CV146" s="38">
        <v>30</v>
      </c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>
        <v>20</v>
      </c>
      <c r="FG146" s="38">
        <v>20</v>
      </c>
      <c r="FH146" s="38"/>
      <c r="FI146" s="221">
        <f t="shared" si="81"/>
        <v>115</v>
      </c>
      <c r="FJ146" s="221">
        <f t="shared" ref="FJ146:FJ165" si="102">FG146+FD146+FA146+EX146+EU146+ER146+EO146+EL146+EI146+EF146+EC146+DZ146+DW146+DT146+DQ146+DN146+DK146+DH146+DE146+DB146+CY146+CV146+CS146+CP146+CM146+CJ146+CG146+CD146+CA146+BX146+BU146+BR146+BO146+BL146+BI146+BF146+BC146+AZ146+AW146+AT146+AQ146+AN146+AK146+AH146+AE146+AB146+Y146+V146+S146+P146+M146+J146+G146+D146</f>
        <v>115</v>
      </c>
      <c r="FK146" s="38"/>
    </row>
    <row r="147" spans="1:167" ht="15.75" x14ac:dyDescent="0.25">
      <c r="A147" s="45" t="s">
        <v>78</v>
      </c>
      <c r="B147" s="46" t="s">
        <v>21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171"/>
      <c r="Y147" s="170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>
        <v>25</v>
      </c>
      <c r="BF147" s="38">
        <v>25</v>
      </c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170"/>
      <c r="BR147" s="170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>
        <v>30</v>
      </c>
      <c r="FG147" s="38">
        <v>30</v>
      </c>
      <c r="FH147" s="38"/>
      <c r="FI147" s="221">
        <f t="shared" si="81"/>
        <v>55</v>
      </c>
      <c r="FJ147" s="221">
        <f t="shared" si="102"/>
        <v>55</v>
      </c>
      <c r="FK147" s="38"/>
    </row>
    <row r="148" spans="1:167" ht="15.75" x14ac:dyDescent="0.25">
      <c r="A148" s="45" t="s">
        <v>85</v>
      </c>
      <c r="B148" s="46" t="s">
        <v>21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171"/>
      <c r="Y148" s="170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170"/>
      <c r="BR148" s="170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221">
        <f t="shared" si="81"/>
        <v>0</v>
      </c>
      <c r="FJ148" s="221">
        <f t="shared" si="102"/>
        <v>0</v>
      </c>
      <c r="FK148" s="38"/>
    </row>
    <row r="149" spans="1:167" ht="15.75" x14ac:dyDescent="0.25">
      <c r="A149" s="45" t="s">
        <v>100</v>
      </c>
      <c r="B149" s="46" t="s">
        <v>21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171"/>
      <c r="Y149" s="170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43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170"/>
      <c r="BR149" s="170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93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221">
        <f t="shared" si="81"/>
        <v>0</v>
      </c>
      <c r="FJ149" s="221">
        <f t="shared" si="102"/>
        <v>0</v>
      </c>
      <c r="FK149" s="38"/>
    </row>
    <row r="150" spans="1:167" s="204" customFormat="1" ht="20.25" customHeight="1" x14ac:dyDescent="0.25">
      <c r="A150" s="197" t="s">
        <v>117</v>
      </c>
      <c r="B150" s="198" t="s">
        <v>21</v>
      </c>
      <c r="C150" s="199">
        <f>C151+C152+C153+C154</f>
        <v>0</v>
      </c>
      <c r="D150" s="200">
        <f>D151+D152+D153+D154</f>
        <v>0</v>
      </c>
      <c r="E150" s="201"/>
      <c r="F150" s="199">
        <f>F151+F152+F153+F154</f>
        <v>0</v>
      </c>
      <c r="G150" s="200">
        <f>G151+G152+G153+G154</f>
        <v>0</v>
      </c>
      <c r="H150" s="202"/>
      <c r="I150" s="189">
        <f>I151+I152+I153+I154</f>
        <v>0</v>
      </c>
      <c r="J150" s="189">
        <f>J151+J152+J153+J154</f>
        <v>0</v>
      </c>
      <c r="K150" s="203"/>
      <c r="L150" s="188">
        <f>L151+L152+L153+L154</f>
        <v>0</v>
      </c>
      <c r="M150" s="189">
        <f>M151+M152+M153+M154</f>
        <v>0</v>
      </c>
      <c r="N150" s="203"/>
      <c r="O150" s="188">
        <f>O151+O152+O153+O154</f>
        <v>0</v>
      </c>
      <c r="P150" s="189">
        <f>P151+P152+P153+P154</f>
        <v>0</v>
      </c>
      <c r="Q150" s="203"/>
      <c r="R150" s="188">
        <f>R151+R152+R153+R154</f>
        <v>0</v>
      </c>
      <c r="S150" s="189">
        <f>S151+S152+S153+S154</f>
        <v>0</v>
      </c>
      <c r="T150" s="203"/>
      <c r="U150" s="188">
        <f>U151+U152+U153+U154</f>
        <v>0</v>
      </c>
      <c r="V150" s="189">
        <f>V151+V152+V153+V154</f>
        <v>0</v>
      </c>
      <c r="W150" s="203"/>
      <c r="X150" s="188">
        <f t="shared" si="82"/>
        <v>0</v>
      </c>
      <c r="Y150" s="189">
        <f t="shared" si="86"/>
        <v>0</v>
      </c>
      <c r="Z150" s="203"/>
      <c r="AA150" s="200"/>
      <c r="AB150" s="200"/>
      <c r="AC150" s="203"/>
      <c r="AD150" s="200">
        <v>0</v>
      </c>
      <c r="AE150" s="200">
        <v>0</v>
      </c>
      <c r="AF150" s="203"/>
      <c r="AG150" s="189">
        <f>AG151+AG152+AG153+AG154</f>
        <v>0</v>
      </c>
      <c r="AH150" s="200"/>
      <c r="AI150" s="203"/>
      <c r="AJ150" s="200"/>
      <c r="AK150" s="200"/>
      <c r="AL150" s="203"/>
      <c r="AM150" s="200"/>
      <c r="AN150" s="200"/>
      <c r="AO150" s="203"/>
      <c r="AP150" s="200"/>
      <c r="AQ150" s="200"/>
      <c r="AR150" s="203"/>
      <c r="AS150" s="200"/>
      <c r="AT150" s="200"/>
      <c r="AU150" s="203"/>
      <c r="AV150" s="200"/>
      <c r="AW150" s="200"/>
      <c r="AX150" s="200"/>
      <c r="AY150" s="200"/>
      <c r="AZ150" s="200"/>
      <c r="BA150" s="203"/>
      <c r="BB150" s="200"/>
      <c r="BC150" s="200"/>
      <c r="BD150" s="203"/>
      <c r="BE150" s="189">
        <f>BE151+BE152+BE153+BE154</f>
        <v>0</v>
      </c>
      <c r="BF150" s="189">
        <f t="shared" ref="BF150" si="103">BF151+BF152+BF153+BF154</f>
        <v>0</v>
      </c>
      <c r="BG150" s="203"/>
      <c r="BH150" s="189">
        <f>BH151+BH152+BH153+BH154</f>
        <v>0</v>
      </c>
      <c r="BI150" s="189">
        <f>BI151+BI152+BI153+BI154</f>
        <v>0</v>
      </c>
      <c r="BJ150" s="203"/>
      <c r="BK150" s="200"/>
      <c r="BL150" s="200"/>
      <c r="BM150" s="203"/>
      <c r="BN150" s="200"/>
      <c r="BO150" s="200"/>
      <c r="BP150" s="203"/>
      <c r="BQ150" s="189">
        <f t="shared" si="88"/>
        <v>0</v>
      </c>
      <c r="BR150" s="189">
        <f t="shared" si="85"/>
        <v>0</v>
      </c>
      <c r="BS150" s="203"/>
      <c r="BT150" s="200"/>
      <c r="BU150" s="200"/>
      <c r="BV150" s="203"/>
      <c r="BW150" s="200"/>
      <c r="BX150" s="200"/>
      <c r="BY150" s="203"/>
      <c r="BZ150" s="200"/>
      <c r="CA150" s="200"/>
      <c r="CB150" s="203"/>
      <c r="CC150" s="200"/>
      <c r="CD150" s="200"/>
      <c r="CE150" s="203"/>
      <c r="CF150" s="200"/>
      <c r="CG150" s="200"/>
      <c r="CH150" s="203"/>
      <c r="CI150" s="200"/>
      <c r="CJ150" s="200"/>
      <c r="CK150" s="203"/>
      <c r="CL150" s="200"/>
      <c r="CM150" s="200"/>
      <c r="CN150" s="203"/>
      <c r="CO150" s="200"/>
      <c r="CP150" s="200"/>
      <c r="CQ150" s="203"/>
      <c r="CR150" s="200"/>
      <c r="CS150" s="200"/>
      <c r="CT150" s="203"/>
      <c r="CU150" s="200">
        <f>CU151+CU152+CU153+CU154</f>
        <v>60</v>
      </c>
      <c r="CV150" s="200">
        <f>CV151+CV152+CV153+CV154</f>
        <v>60</v>
      </c>
      <c r="CW150" s="203"/>
      <c r="CX150" s="200"/>
      <c r="CY150" s="200"/>
      <c r="CZ150" s="203"/>
      <c r="DA150" s="200"/>
      <c r="DB150" s="200"/>
      <c r="DC150" s="203"/>
      <c r="DD150" s="200"/>
      <c r="DE150" s="200"/>
      <c r="DF150" s="203"/>
      <c r="DG150" s="200"/>
      <c r="DH150" s="200"/>
      <c r="DI150" s="203"/>
      <c r="DJ150" s="200"/>
      <c r="DK150" s="200"/>
      <c r="DL150" s="203"/>
      <c r="DM150" s="200"/>
      <c r="DN150" s="200"/>
      <c r="DO150" s="203"/>
      <c r="DP150" s="200">
        <f>DP151+DP152+DP153+DP154</f>
        <v>26</v>
      </c>
      <c r="DQ150" s="200">
        <f>DQ151+DQ152+DQ153+DQ154</f>
        <v>26</v>
      </c>
      <c r="DR150" s="203"/>
      <c r="DS150" s="200"/>
      <c r="DT150" s="200"/>
      <c r="DU150" s="203"/>
      <c r="DV150" s="200"/>
      <c r="DW150" s="200"/>
      <c r="DX150" s="203"/>
      <c r="DY150" s="200"/>
      <c r="DZ150" s="200"/>
      <c r="EA150" s="203"/>
      <c r="EB150" s="200"/>
      <c r="EC150" s="200"/>
      <c r="ED150" s="203"/>
      <c r="EE150" s="200"/>
      <c r="EF150" s="200"/>
      <c r="EG150" s="203"/>
      <c r="EH150" s="200"/>
      <c r="EI150" s="200"/>
      <c r="EJ150" s="203"/>
      <c r="EK150" s="200"/>
      <c r="EL150" s="200"/>
      <c r="EM150" s="203"/>
      <c r="EN150" s="200"/>
      <c r="EO150" s="200"/>
      <c r="EP150" s="203"/>
      <c r="EQ150" s="200"/>
      <c r="ER150" s="200"/>
      <c r="ES150" s="203"/>
      <c r="ET150" s="200"/>
      <c r="EU150" s="200"/>
      <c r="EV150" s="203"/>
      <c r="EW150" s="200"/>
      <c r="EX150" s="200"/>
      <c r="EY150" s="203"/>
      <c r="EZ150" s="200"/>
      <c r="FA150" s="200"/>
      <c r="FB150" s="203"/>
      <c r="FC150" s="200"/>
      <c r="FD150" s="200"/>
      <c r="FE150" s="203"/>
      <c r="FF150" s="200"/>
      <c r="FG150" s="200"/>
      <c r="FH150" s="203"/>
      <c r="FI150" s="219">
        <f t="shared" si="81"/>
        <v>86</v>
      </c>
      <c r="FJ150" s="219">
        <f t="shared" si="102"/>
        <v>86</v>
      </c>
      <c r="FK150" s="203"/>
    </row>
    <row r="151" spans="1:167" s="94" customFormat="1" ht="15.75" x14ac:dyDescent="0.25">
      <c r="A151" s="45" t="s">
        <v>77</v>
      </c>
      <c r="B151" s="46" t="s">
        <v>21</v>
      </c>
      <c r="C151" s="74"/>
      <c r="D151" s="74"/>
      <c r="E151" s="93"/>
      <c r="F151" s="74"/>
      <c r="G151" s="74"/>
      <c r="H151" s="93"/>
      <c r="I151" s="74"/>
      <c r="J151" s="74"/>
      <c r="K151" s="93"/>
      <c r="L151" s="74"/>
      <c r="M151" s="74"/>
      <c r="N151" s="93"/>
      <c r="O151" s="74"/>
      <c r="P151" s="74"/>
      <c r="Q151" s="93"/>
      <c r="R151" s="74"/>
      <c r="S151" s="74"/>
      <c r="T151" s="93"/>
      <c r="U151" s="74"/>
      <c r="V151" s="74"/>
      <c r="W151" s="93"/>
      <c r="X151" s="171"/>
      <c r="Y151" s="170"/>
      <c r="Z151" s="93"/>
      <c r="AA151" s="74"/>
      <c r="AB151" s="74"/>
      <c r="AC151" s="93"/>
      <c r="AD151" s="74"/>
      <c r="AE151" s="74"/>
      <c r="AF151" s="93"/>
      <c r="AG151" s="74"/>
      <c r="AH151" s="74"/>
      <c r="AI151" s="93"/>
      <c r="AJ151" s="74"/>
      <c r="AK151" s="74"/>
      <c r="AL151" s="93"/>
      <c r="AM151" s="74"/>
      <c r="AN151" s="74"/>
      <c r="AO151" s="93"/>
      <c r="AP151" s="74"/>
      <c r="AQ151" s="74"/>
      <c r="AR151" s="93"/>
      <c r="AS151" s="74"/>
      <c r="AT151" s="74"/>
      <c r="AU151" s="93"/>
      <c r="AV151" s="74"/>
      <c r="AW151" s="74"/>
      <c r="AX151" s="74"/>
      <c r="AY151" s="74"/>
      <c r="AZ151" s="74"/>
      <c r="BA151" s="93"/>
      <c r="BB151" s="74"/>
      <c r="BC151" s="74"/>
      <c r="BD151" s="93"/>
      <c r="BE151" s="74"/>
      <c r="BF151" s="74"/>
      <c r="BG151" s="93"/>
      <c r="BH151" s="74"/>
      <c r="BI151" s="74"/>
      <c r="BJ151" s="93"/>
      <c r="BK151" s="74"/>
      <c r="BL151" s="74"/>
      <c r="BM151" s="93"/>
      <c r="BN151" s="74"/>
      <c r="BO151" s="74"/>
      <c r="BP151" s="93"/>
      <c r="BQ151" s="170"/>
      <c r="BR151" s="170"/>
      <c r="BS151" s="93"/>
      <c r="BT151" s="74"/>
      <c r="BU151" s="74"/>
      <c r="BV151" s="93"/>
      <c r="BW151" s="74"/>
      <c r="BX151" s="74"/>
      <c r="BY151" s="93"/>
      <c r="BZ151" s="74"/>
      <c r="CA151" s="74"/>
      <c r="CB151" s="93"/>
      <c r="CC151" s="74"/>
      <c r="CD151" s="74"/>
      <c r="CE151" s="93"/>
      <c r="CF151" s="74"/>
      <c r="CG151" s="74"/>
      <c r="CH151" s="93"/>
      <c r="CI151" s="74"/>
      <c r="CJ151" s="74"/>
      <c r="CK151" s="93"/>
      <c r="CL151" s="74"/>
      <c r="CM151" s="74"/>
      <c r="CN151" s="93"/>
      <c r="CO151" s="74"/>
      <c r="CP151" s="74"/>
      <c r="CQ151" s="93"/>
      <c r="CR151" s="74"/>
      <c r="CS151" s="74"/>
      <c r="CT151" s="93"/>
      <c r="CU151" s="74">
        <v>30</v>
      </c>
      <c r="CV151" s="74">
        <v>30</v>
      </c>
      <c r="CW151" s="93"/>
      <c r="CX151" s="74"/>
      <c r="CY151" s="74"/>
      <c r="CZ151" s="93"/>
      <c r="DA151" s="74"/>
      <c r="DB151" s="74"/>
      <c r="DC151" s="93"/>
      <c r="DD151" s="74"/>
      <c r="DE151" s="74"/>
      <c r="DF151" s="93"/>
      <c r="DG151" s="74"/>
      <c r="DH151" s="74"/>
      <c r="DI151" s="93"/>
      <c r="DJ151" s="74"/>
      <c r="DK151" s="74"/>
      <c r="DL151" s="93"/>
      <c r="DM151" s="74"/>
      <c r="DN151" s="74"/>
      <c r="DO151" s="93"/>
      <c r="DP151" s="74">
        <v>14</v>
      </c>
      <c r="DQ151" s="74">
        <v>14</v>
      </c>
      <c r="DR151" s="38"/>
      <c r="DS151" s="74"/>
      <c r="DT151" s="74"/>
      <c r="DU151" s="93"/>
      <c r="DV151" s="74"/>
      <c r="DW151" s="74"/>
      <c r="DX151" s="93"/>
      <c r="DY151" s="74"/>
      <c r="DZ151" s="74"/>
      <c r="EA151" s="93"/>
      <c r="EB151" s="74"/>
      <c r="EC151" s="74"/>
      <c r="ED151" s="93"/>
      <c r="EE151" s="74"/>
      <c r="EF151" s="74"/>
      <c r="EG151" s="93"/>
      <c r="EH151" s="74"/>
      <c r="EI151" s="74"/>
      <c r="EJ151" s="93"/>
      <c r="EK151" s="74"/>
      <c r="EL151" s="74"/>
      <c r="EM151" s="93"/>
      <c r="EN151" s="74"/>
      <c r="EO151" s="74"/>
      <c r="EP151" s="93"/>
      <c r="EQ151" s="74"/>
      <c r="ER151" s="74"/>
      <c r="ES151" s="93"/>
      <c r="ET151" s="74"/>
      <c r="EU151" s="74"/>
      <c r="EV151" s="93"/>
      <c r="EW151" s="74"/>
      <c r="EX151" s="74"/>
      <c r="EY151" s="93"/>
      <c r="EZ151" s="74"/>
      <c r="FA151" s="74"/>
      <c r="FB151" s="93"/>
      <c r="FC151" s="74"/>
      <c r="FD151" s="74"/>
      <c r="FE151" s="93"/>
      <c r="FF151" s="74"/>
      <c r="FG151" s="74"/>
      <c r="FH151" s="93"/>
      <c r="FI151" s="221">
        <f t="shared" si="81"/>
        <v>44</v>
      </c>
      <c r="FJ151" s="221">
        <f t="shared" si="102"/>
        <v>44</v>
      </c>
      <c r="FK151" s="93"/>
    </row>
    <row r="152" spans="1:167" s="94" customFormat="1" ht="15.75" x14ac:dyDescent="0.25">
      <c r="A152" s="45" t="s">
        <v>78</v>
      </c>
      <c r="B152" s="46" t="s">
        <v>21</v>
      </c>
      <c r="C152" s="74"/>
      <c r="D152" s="74"/>
      <c r="E152" s="93"/>
      <c r="F152" s="74"/>
      <c r="G152" s="74"/>
      <c r="H152" s="93"/>
      <c r="I152" s="74"/>
      <c r="J152" s="74"/>
      <c r="K152" s="93"/>
      <c r="L152" s="74"/>
      <c r="M152" s="74"/>
      <c r="N152" s="93"/>
      <c r="O152" s="74"/>
      <c r="P152" s="74"/>
      <c r="Q152" s="93"/>
      <c r="R152" s="74"/>
      <c r="S152" s="74"/>
      <c r="T152" s="93"/>
      <c r="U152" s="74"/>
      <c r="V152" s="74"/>
      <c r="W152" s="93"/>
      <c r="X152" s="171"/>
      <c r="Y152" s="170"/>
      <c r="Z152" s="93"/>
      <c r="AA152" s="74"/>
      <c r="AB152" s="74"/>
      <c r="AC152" s="93"/>
      <c r="AD152" s="74"/>
      <c r="AE152" s="74"/>
      <c r="AF152" s="93"/>
      <c r="AG152" s="74"/>
      <c r="AH152" s="74"/>
      <c r="AI152" s="93"/>
      <c r="AJ152" s="74"/>
      <c r="AK152" s="74"/>
      <c r="AL152" s="93"/>
      <c r="AM152" s="74"/>
      <c r="AN152" s="74"/>
      <c r="AO152" s="93"/>
      <c r="AP152" s="74"/>
      <c r="AQ152" s="74"/>
      <c r="AR152" s="93"/>
      <c r="AS152" s="74"/>
      <c r="AT152" s="74"/>
      <c r="AU152" s="93"/>
      <c r="AV152" s="74"/>
      <c r="AW152" s="74"/>
      <c r="AX152" s="74"/>
      <c r="AY152" s="74"/>
      <c r="AZ152" s="74"/>
      <c r="BA152" s="93"/>
      <c r="BB152" s="74"/>
      <c r="BC152" s="74"/>
      <c r="BD152" s="93"/>
      <c r="BE152" s="74"/>
      <c r="BF152" s="74"/>
      <c r="BG152" s="93"/>
      <c r="BH152" s="74"/>
      <c r="BI152" s="74"/>
      <c r="BJ152" s="93"/>
      <c r="BK152" s="74"/>
      <c r="BL152" s="74"/>
      <c r="BM152" s="93"/>
      <c r="BN152" s="74"/>
      <c r="BO152" s="74"/>
      <c r="BP152" s="93"/>
      <c r="BQ152" s="170"/>
      <c r="BR152" s="170"/>
      <c r="BS152" s="93"/>
      <c r="BT152" s="74"/>
      <c r="BU152" s="74"/>
      <c r="BV152" s="93"/>
      <c r="BW152" s="74"/>
      <c r="BX152" s="74"/>
      <c r="BY152" s="93"/>
      <c r="BZ152" s="74"/>
      <c r="CA152" s="74"/>
      <c r="CB152" s="93"/>
      <c r="CC152" s="74"/>
      <c r="CD152" s="74"/>
      <c r="CE152" s="93"/>
      <c r="CF152" s="74"/>
      <c r="CG152" s="74"/>
      <c r="CH152" s="93"/>
      <c r="CI152" s="74"/>
      <c r="CJ152" s="74"/>
      <c r="CK152" s="93"/>
      <c r="CL152" s="74"/>
      <c r="CM152" s="74"/>
      <c r="CN152" s="93"/>
      <c r="CO152" s="74"/>
      <c r="CP152" s="74"/>
      <c r="CQ152" s="93"/>
      <c r="CR152" s="74"/>
      <c r="CS152" s="74"/>
      <c r="CT152" s="93"/>
      <c r="CU152" s="74">
        <v>30</v>
      </c>
      <c r="CV152" s="74">
        <v>30</v>
      </c>
      <c r="CW152" s="93"/>
      <c r="CX152" s="74"/>
      <c r="CY152" s="74"/>
      <c r="CZ152" s="93"/>
      <c r="DA152" s="74"/>
      <c r="DB152" s="74"/>
      <c r="DC152" s="93"/>
      <c r="DD152" s="74"/>
      <c r="DE152" s="74"/>
      <c r="DF152" s="93"/>
      <c r="DG152" s="74"/>
      <c r="DH152" s="74"/>
      <c r="DI152" s="93"/>
      <c r="DJ152" s="74"/>
      <c r="DK152" s="74"/>
      <c r="DL152" s="93"/>
      <c r="DM152" s="74"/>
      <c r="DN152" s="74"/>
      <c r="DO152" s="93"/>
      <c r="DP152" s="74">
        <v>12</v>
      </c>
      <c r="DQ152" s="74">
        <v>12</v>
      </c>
      <c r="DR152" s="38"/>
      <c r="DS152" s="74"/>
      <c r="DT152" s="74"/>
      <c r="DU152" s="93"/>
      <c r="DV152" s="74"/>
      <c r="DW152" s="74"/>
      <c r="DX152" s="93"/>
      <c r="DY152" s="74"/>
      <c r="DZ152" s="74"/>
      <c r="EA152" s="93"/>
      <c r="EB152" s="74"/>
      <c r="EC152" s="74"/>
      <c r="ED152" s="93"/>
      <c r="EE152" s="74"/>
      <c r="EF152" s="74"/>
      <c r="EG152" s="93"/>
      <c r="EH152" s="74"/>
      <c r="EI152" s="74"/>
      <c r="EJ152" s="93"/>
      <c r="EK152" s="74"/>
      <c r="EL152" s="74"/>
      <c r="EM152" s="93"/>
      <c r="EN152" s="74"/>
      <c r="EO152" s="74"/>
      <c r="EP152" s="93"/>
      <c r="EQ152" s="74"/>
      <c r="ER152" s="74"/>
      <c r="ES152" s="93"/>
      <c r="ET152" s="74"/>
      <c r="EU152" s="74"/>
      <c r="EV152" s="93"/>
      <c r="EW152" s="74"/>
      <c r="EX152" s="74"/>
      <c r="EY152" s="93"/>
      <c r="EZ152" s="74"/>
      <c r="FA152" s="74"/>
      <c r="FB152" s="93"/>
      <c r="FC152" s="74"/>
      <c r="FD152" s="74"/>
      <c r="FE152" s="93"/>
      <c r="FF152" s="74"/>
      <c r="FG152" s="74"/>
      <c r="FH152" s="93"/>
      <c r="FI152" s="221">
        <f t="shared" si="81"/>
        <v>42</v>
      </c>
      <c r="FJ152" s="221">
        <f t="shared" si="102"/>
        <v>42</v>
      </c>
      <c r="FK152" s="93"/>
    </row>
    <row r="153" spans="1:167" s="94" customFormat="1" ht="15.75" x14ac:dyDescent="0.25">
      <c r="A153" s="45" t="s">
        <v>85</v>
      </c>
      <c r="B153" s="46" t="s">
        <v>21</v>
      </c>
      <c r="C153" s="74"/>
      <c r="D153" s="74"/>
      <c r="E153" s="93"/>
      <c r="F153" s="74"/>
      <c r="G153" s="74"/>
      <c r="H153" s="93"/>
      <c r="I153" s="74"/>
      <c r="J153" s="74"/>
      <c r="K153" s="93"/>
      <c r="L153" s="74"/>
      <c r="M153" s="74"/>
      <c r="N153" s="93"/>
      <c r="O153" s="74"/>
      <c r="P153" s="74"/>
      <c r="Q153" s="93"/>
      <c r="R153" s="74"/>
      <c r="S153" s="74"/>
      <c r="T153" s="93"/>
      <c r="U153" s="74"/>
      <c r="V153" s="74"/>
      <c r="W153" s="93"/>
      <c r="X153" s="171"/>
      <c r="Y153" s="170"/>
      <c r="Z153" s="93"/>
      <c r="AA153" s="74"/>
      <c r="AB153" s="74"/>
      <c r="AC153" s="93"/>
      <c r="AD153" s="74"/>
      <c r="AE153" s="74"/>
      <c r="AF153" s="93"/>
      <c r="AG153" s="74"/>
      <c r="AH153" s="74"/>
      <c r="AI153" s="93"/>
      <c r="AJ153" s="74"/>
      <c r="AK153" s="74"/>
      <c r="AL153" s="93"/>
      <c r="AM153" s="74"/>
      <c r="AN153" s="74"/>
      <c r="AO153" s="93"/>
      <c r="AP153" s="74"/>
      <c r="AQ153" s="74"/>
      <c r="AR153" s="93"/>
      <c r="AS153" s="74"/>
      <c r="AT153" s="74"/>
      <c r="AU153" s="93"/>
      <c r="AV153" s="74"/>
      <c r="AW153" s="74"/>
      <c r="AX153" s="74"/>
      <c r="AY153" s="74"/>
      <c r="AZ153" s="74"/>
      <c r="BA153" s="93"/>
      <c r="BB153" s="74"/>
      <c r="BC153" s="74"/>
      <c r="BD153" s="93"/>
      <c r="BE153" s="74"/>
      <c r="BF153" s="74"/>
      <c r="BG153" s="93"/>
      <c r="BH153" s="74"/>
      <c r="BI153" s="74"/>
      <c r="BJ153" s="93"/>
      <c r="BK153" s="74"/>
      <c r="BL153" s="74"/>
      <c r="BM153" s="93"/>
      <c r="BN153" s="74"/>
      <c r="BO153" s="74"/>
      <c r="BP153" s="93"/>
      <c r="BQ153" s="170"/>
      <c r="BR153" s="170"/>
      <c r="BS153" s="93"/>
      <c r="BT153" s="74"/>
      <c r="BU153" s="74"/>
      <c r="BV153" s="93"/>
      <c r="BW153" s="74"/>
      <c r="BX153" s="74"/>
      <c r="BY153" s="93"/>
      <c r="BZ153" s="74"/>
      <c r="CA153" s="74"/>
      <c r="CB153" s="93"/>
      <c r="CC153" s="74"/>
      <c r="CD153" s="74"/>
      <c r="CE153" s="93"/>
      <c r="CF153" s="74"/>
      <c r="CG153" s="74"/>
      <c r="CH153" s="93"/>
      <c r="CI153" s="74"/>
      <c r="CJ153" s="74"/>
      <c r="CK153" s="93"/>
      <c r="CL153" s="74"/>
      <c r="CM153" s="74"/>
      <c r="CN153" s="93"/>
      <c r="CO153" s="74"/>
      <c r="CP153" s="74"/>
      <c r="CQ153" s="93"/>
      <c r="CR153" s="74"/>
      <c r="CS153" s="74"/>
      <c r="CT153" s="93"/>
      <c r="CU153" s="74"/>
      <c r="CV153" s="74"/>
      <c r="CW153" s="93"/>
      <c r="CX153" s="74"/>
      <c r="CY153" s="74"/>
      <c r="CZ153" s="93"/>
      <c r="DA153" s="74"/>
      <c r="DB153" s="74"/>
      <c r="DC153" s="93"/>
      <c r="DD153" s="74"/>
      <c r="DE153" s="74"/>
      <c r="DF153" s="93"/>
      <c r="DG153" s="74"/>
      <c r="DH153" s="74"/>
      <c r="DI153" s="93"/>
      <c r="DJ153" s="74"/>
      <c r="DK153" s="74"/>
      <c r="DL153" s="93"/>
      <c r="DM153" s="74"/>
      <c r="DN153" s="74"/>
      <c r="DO153" s="93"/>
      <c r="DP153" s="74"/>
      <c r="DQ153" s="74"/>
      <c r="DR153" s="38"/>
      <c r="DS153" s="74"/>
      <c r="DT153" s="74"/>
      <c r="DU153" s="93"/>
      <c r="DV153" s="74"/>
      <c r="DW153" s="74"/>
      <c r="DX153" s="93"/>
      <c r="DY153" s="74"/>
      <c r="DZ153" s="74"/>
      <c r="EA153" s="93"/>
      <c r="EB153" s="74"/>
      <c r="EC153" s="74"/>
      <c r="ED153" s="93"/>
      <c r="EE153" s="74"/>
      <c r="EF153" s="74"/>
      <c r="EG153" s="93"/>
      <c r="EH153" s="74"/>
      <c r="EI153" s="74"/>
      <c r="EJ153" s="93"/>
      <c r="EK153" s="74"/>
      <c r="EL153" s="74"/>
      <c r="EM153" s="93"/>
      <c r="EN153" s="74"/>
      <c r="EO153" s="74"/>
      <c r="EP153" s="93"/>
      <c r="EQ153" s="74"/>
      <c r="ER153" s="74"/>
      <c r="ES153" s="93"/>
      <c r="ET153" s="74"/>
      <c r="EU153" s="74"/>
      <c r="EV153" s="93"/>
      <c r="EW153" s="74"/>
      <c r="EX153" s="74"/>
      <c r="EY153" s="93"/>
      <c r="EZ153" s="74"/>
      <c r="FA153" s="74"/>
      <c r="FB153" s="93"/>
      <c r="FC153" s="74"/>
      <c r="FD153" s="74"/>
      <c r="FE153" s="93"/>
      <c r="FF153" s="74"/>
      <c r="FG153" s="74"/>
      <c r="FH153" s="93"/>
      <c r="FI153" s="221">
        <f t="shared" ref="FI153:FI165" si="104">FF153+FC153+EZ153+EW153+ET153+EQ153+EN153+EK153+EH153+EE153+EB153+DY153+DV153+DS153+DP153+DM153+DJ153+DG153+DD153+DA153+CX153+CU153+CR153+CO153+CL153+CI153+CF153+CC153+BZ153+BW153+BT153+BQ153+BN153+BK153+BH153+BE153+BB153+AY153+AV153+AS153+AP153+AM153+AJ153+AG153+AD153+AA153+X153+U153+R153+O153+L153+I153+F153+C153</f>
        <v>0</v>
      </c>
      <c r="FJ153" s="221">
        <f t="shared" si="102"/>
        <v>0</v>
      </c>
      <c r="FK153" s="93"/>
    </row>
    <row r="154" spans="1:167" s="94" customFormat="1" ht="15.75" x14ac:dyDescent="0.25">
      <c r="A154" s="45" t="s">
        <v>100</v>
      </c>
      <c r="B154" s="46" t="s">
        <v>21</v>
      </c>
      <c r="C154" s="74"/>
      <c r="D154" s="74"/>
      <c r="E154" s="93"/>
      <c r="F154" s="74"/>
      <c r="G154" s="74"/>
      <c r="H154" s="93"/>
      <c r="I154" s="74"/>
      <c r="J154" s="74"/>
      <c r="K154" s="93"/>
      <c r="L154" s="74"/>
      <c r="M154" s="74"/>
      <c r="N154" s="93"/>
      <c r="O154" s="74"/>
      <c r="P154" s="74"/>
      <c r="Q154" s="93"/>
      <c r="R154" s="74"/>
      <c r="S154" s="74"/>
      <c r="T154" s="93"/>
      <c r="U154" s="74"/>
      <c r="V154" s="74"/>
      <c r="W154" s="93"/>
      <c r="X154" s="171"/>
      <c r="Y154" s="170"/>
      <c r="Z154" s="93"/>
      <c r="AA154" s="74"/>
      <c r="AB154" s="74"/>
      <c r="AC154" s="93"/>
      <c r="AD154" s="74"/>
      <c r="AE154" s="74"/>
      <c r="AF154" s="93"/>
      <c r="AG154" s="74"/>
      <c r="AH154" s="74"/>
      <c r="AI154" s="93"/>
      <c r="AJ154" s="74"/>
      <c r="AK154" s="74"/>
      <c r="AL154" s="93"/>
      <c r="AM154" s="74"/>
      <c r="AN154" s="74"/>
      <c r="AO154" s="93"/>
      <c r="AP154" s="74"/>
      <c r="AQ154" s="74"/>
      <c r="AR154" s="93"/>
      <c r="AS154" s="74"/>
      <c r="AT154" s="74"/>
      <c r="AU154" s="93"/>
      <c r="AV154" s="74"/>
      <c r="AW154" s="74"/>
      <c r="AY154" s="74"/>
      <c r="AZ154" s="74"/>
      <c r="BA154" s="93"/>
      <c r="BB154" s="74"/>
      <c r="BC154" s="74"/>
      <c r="BD154" s="93"/>
      <c r="BE154" s="74"/>
      <c r="BF154" s="74"/>
      <c r="BG154" s="93"/>
      <c r="BH154" s="74"/>
      <c r="BI154" s="74"/>
      <c r="BJ154" s="93"/>
      <c r="BK154" s="74"/>
      <c r="BL154" s="74"/>
      <c r="BM154" s="93"/>
      <c r="BN154" s="74"/>
      <c r="BO154" s="74"/>
      <c r="BP154" s="93"/>
      <c r="BQ154" s="170"/>
      <c r="BR154" s="170"/>
      <c r="BS154" s="93"/>
      <c r="BT154" s="74"/>
      <c r="BU154" s="74"/>
      <c r="BV154" s="93"/>
      <c r="BW154" s="74"/>
      <c r="BX154" s="74"/>
      <c r="BY154" s="93"/>
      <c r="BZ154" s="74"/>
      <c r="CA154" s="74"/>
      <c r="CB154" s="93"/>
      <c r="CC154" s="74"/>
      <c r="CD154" s="74"/>
      <c r="CE154" s="93"/>
      <c r="CF154" s="74"/>
      <c r="CG154" s="74"/>
      <c r="CH154" s="93"/>
      <c r="CI154" s="74"/>
      <c r="CJ154" s="74"/>
      <c r="CK154" s="93"/>
      <c r="CL154" s="74"/>
      <c r="CM154" s="74"/>
      <c r="CN154" s="93"/>
      <c r="CO154" s="74"/>
      <c r="CP154" s="74"/>
      <c r="CQ154" s="93"/>
      <c r="CR154" s="74"/>
      <c r="CS154" s="74"/>
      <c r="CT154" s="93"/>
      <c r="CU154" s="74"/>
      <c r="CV154" s="74"/>
      <c r="CW154" s="93"/>
      <c r="CX154" s="74"/>
      <c r="CY154" s="74"/>
      <c r="CZ154" s="93"/>
      <c r="DA154" s="74"/>
      <c r="DB154" s="74"/>
      <c r="DC154" s="93"/>
      <c r="DD154" s="74"/>
      <c r="DE154" s="74"/>
      <c r="DF154" s="93"/>
      <c r="DG154" s="74"/>
      <c r="DH154" s="74"/>
      <c r="DI154" s="93"/>
      <c r="DJ154" s="74"/>
      <c r="DK154" s="74"/>
      <c r="DL154" s="93"/>
      <c r="DM154" s="74"/>
      <c r="DN154" s="74"/>
      <c r="DO154" s="93"/>
      <c r="DP154" s="74"/>
      <c r="DQ154" s="74"/>
      <c r="DR154" s="38"/>
      <c r="DS154" s="74"/>
      <c r="DT154" s="74"/>
      <c r="DU154" s="93"/>
      <c r="DV154" s="74"/>
      <c r="DW154" s="74"/>
      <c r="DX154" s="93"/>
      <c r="DY154" s="74"/>
      <c r="DZ154" s="74"/>
      <c r="EA154" s="93"/>
      <c r="EB154" s="74"/>
      <c r="EC154" s="74"/>
      <c r="ED154" s="93"/>
      <c r="EE154" s="74"/>
      <c r="EF154" s="74"/>
      <c r="EG154" s="93"/>
      <c r="EH154" s="74"/>
      <c r="EI154" s="74"/>
      <c r="EJ154" s="93"/>
      <c r="EK154" s="74"/>
      <c r="EL154" s="74"/>
      <c r="EM154" s="93"/>
      <c r="EN154" s="74"/>
      <c r="EO154" s="74"/>
      <c r="EP154" s="93"/>
      <c r="EQ154" s="74"/>
      <c r="ER154" s="74"/>
      <c r="ES154" s="93"/>
      <c r="ET154" s="74"/>
      <c r="EU154" s="74"/>
      <c r="EV154" s="93"/>
      <c r="EW154" s="74"/>
      <c r="EX154" s="74"/>
      <c r="EY154" s="93"/>
      <c r="EZ154" s="74"/>
      <c r="FA154" s="74"/>
      <c r="FB154" s="93"/>
      <c r="FC154" s="74"/>
      <c r="FD154" s="74"/>
      <c r="FE154" s="93"/>
      <c r="FF154" s="74"/>
      <c r="FG154" s="74"/>
      <c r="FH154" s="93"/>
      <c r="FI154" s="221">
        <f t="shared" si="104"/>
        <v>0</v>
      </c>
      <c r="FJ154" s="221">
        <f t="shared" si="102"/>
        <v>0</v>
      </c>
      <c r="FK154" s="93"/>
    </row>
    <row r="155" spans="1:167" s="192" customFormat="1" ht="18.75" customHeight="1" x14ac:dyDescent="0.25">
      <c r="A155" s="217" t="s">
        <v>202</v>
      </c>
      <c r="B155" s="218" t="s">
        <v>21</v>
      </c>
      <c r="C155" s="188">
        <f>C156+C157+C158+C164</f>
        <v>0</v>
      </c>
      <c r="D155" s="189">
        <f>D156+D157+D158+D164</f>
        <v>0</v>
      </c>
      <c r="E155" s="190"/>
      <c r="F155" s="188">
        <f>F156+F157+F158+F164</f>
        <v>0</v>
      </c>
      <c r="G155" s="189">
        <f>G156+G157+G158+G164</f>
        <v>0</v>
      </c>
      <c r="H155" s="194"/>
      <c r="I155" s="189">
        <f>I156+I157+I158+I164</f>
        <v>0</v>
      </c>
      <c r="J155" s="189">
        <f>J156+J157+J158+J164</f>
        <v>0</v>
      </c>
      <c r="K155" s="191"/>
      <c r="L155" s="188">
        <f>L156+L157+L158+L164</f>
        <v>0</v>
      </c>
      <c r="M155" s="189">
        <f>M156+M157+M158+M164</f>
        <v>0</v>
      </c>
      <c r="N155" s="191"/>
      <c r="O155" s="188">
        <f>O156+O157+O158+O164</f>
        <v>0</v>
      </c>
      <c r="P155" s="189">
        <f>P156+P157+P158+P164</f>
        <v>0</v>
      </c>
      <c r="Q155" s="191"/>
      <c r="R155" s="188">
        <f>R156+R157+R158+R164</f>
        <v>0</v>
      </c>
      <c r="S155" s="189">
        <f>S156+S157+S158+S164</f>
        <v>0</v>
      </c>
      <c r="T155" s="191"/>
      <c r="U155" s="188">
        <f>U156+U157+U158+U164</f>
        <v>0</v>
      </c>
      <c r="V155" s="189">
        <f>V156+V157+V158+V164</f>
        <v>0</v>
      </c>
      <c r="W155" s="191"/>
      <c r="X155" s="188">
        <f t="shared" ref="X155" si="105">X156+X157+X158+X164</f>
        <v>0</v>
      </c>
      <c r="Y155" s="189">
        <f>Y156+Y157+Y158+Y164</f>
        <v>0</v>
      </c>
      <c r="Z155" s="191"/>
      <c r="AA155" s="189"/>
      <c r="AB155" s="189"/>
      <c r="AC155" s="191"/>
      <c r="AD155" s="189">
        <v>0</v>
      </c>
      <c r="AE155" s="189">
        <v>0</v>
      </c>
      <c r="AF155" s="191"/>
      <c r="AG155" s="189">
        <f>AG156+AG157+AG158+AG164</f>
        <v>0</v>
      </c>
      <c r="AH155" s="189"/>
      <c r="AI155" s="191"/>
      <c r="AJ155" s="189"/>
      <c r="AK155" s="189"/>
      <c r="AL155" s="191"/>
      <c r="AM155" s="189"/>
      <c r="AN155" s="189"/>
      <c r="AO155" s="191"/>
      <c r="AP155" s="189"/>
      <c r="AQ155" s="189"/>
      <c r="AR155" s="191"/>
      <c r="AS155" s="189"/>
      <c r="AT155" s="189"/>
      <c r="AU155" s="191"/>
      <c r="AV155" s="189"/>
      <c r="AW155" s="189"/>
      <c r="AX155" s="191"/>
      <c r="AY155" s="189"/>
      <c r="AZ155" s="189"/>
      <c r="BA155" s="191"/>
      <c r="BB155" s="189"/>
      <c r="BC155" s="189"/>
      <c r="BD155" s="191"/>
      <c r="BE155" s="189">
        <f>BE156+BE157+BE158+BE164</f>
        <v>0</v>
      </c>
      <c r="BF155" s="189">
        <f t="shared" ref="BF155" si="106">BF156+BF157+BF158+BF164</f>
        <v>0</v>
      </c>
      <c r="BG155" s="191"/>
      <c r="BH155" s="189">
        <f>BH156+BH157+BH158+BH164</f>
        <v>0</v>
      </c>
      <c r="BI155" s="189">
        <f>BI156+BI157+BI158+BI164</f>
        <v>0</v>
      </c>
      <c r="BJ155" s="191"/>
      <c r="BK155" s="189"/>
      <c r="BL155" s="189"/>
      <c r="BM155" s="191"/>
      <c r="BN155" s="189"/>
      <c r="BO155" s="189"/>
      <c r="BP155" s="191"/>
      <c r="BQ155" s="189">
        <f>BQ156+BQ157+BQ158+BQ164</f>
        <v>0</v>
      </c>
      <c r="BR155" s="189">
        <f>BR156+BR157+BR158+BR164</f>
        <v>0</v>
      </c>
      <c r="BS155" s="191"/>
      <c r="BT155" s="189"/>
      <c r="BU155" s="189"/>
      <c r="BV155" s="191"/>
      <c r="BW155" s="189"/>
      <c r="BX155" s="189"/>
      <c r="BY155" s="191"/>
      <c r="BZ155" s="189"/>
      <c r="CA155" s="189"/>
      <c r="CB155" s="191"/>
      <c r="CC155" s="189"/>
      <c r="CD155" s="189"/>
      <c r="CE155" s="191"/>
      <c r="CF155" s="189"/>
      <c r="CG155" s="189"/>
      <c r="CH155" s="191"/>
      <c r="CI155" s="189"/>
      <c r="CJ155" s="189"/>
      <c r="CK155" s="191"/>
      <c r="CL155" s="189"/>
      <c r="CM155" s="189"/>
      <c r="CN155" s="191"/>
      <c r="CO155" s="189"/>
      <c r="CP155" s="189"/>
      <c r="CQ155" s="191"/>
      <c r="CR155" s="189"/>
      <c r="CS155" s="189"/>
      <c r="CT155" s="191"/>
      <c r="CU155" s="189"/>
      <c r="CV155" s="189"/>
      <c r="CW155" s="191"/>
      <c r="CX155" s="189"/>
      <c r="CY155" s="189"/>
      <c r="CZ155" s="191"/>
      <c r="DA155" s="189"/>
      <c r="DB155" s="189"/>
      <c r="DC155" s="191"/>
      <c r="DD155" s="189"/>
      <c r="DE155" s="189"/>
      <c r="DF155" s="191"/>
      <c r="DG155" s="189"/>
      <c r="DH155" s="189"/>
      <c r="DI155" s="191"/>
      <c r="DJ155" s="189"/>
      <c r="DK155" s="189"/>
      <c r="DL155" s="191"/>
      <c r="DM155" s="189"/>
      <c r="DN155" s="189"/>
      <c r="DO155" s="191"/>
      <c r="DP155" s="191"/>
      <c r="DQ155" s="189"/>
      <c r="DR155" s="191"/>
      <c r="DS155" s="189"/>
      <c r="DT155" s="189"/>
      <c r="DU155" s="191"/>
      <c r="DV155" s="189"/>
      <c r="DW155" s="189"/>
      <c r="DX155" s="191"/>
      <c r="DY155" s="189"/>
      <c r="DZ155" s="189"/>
      <c r="EA155" s="191"/>
      <c r="EB155" s="189"/>
      <c r="EC155" s="189"/>
      <c r="ED155" s="191"/>
      <c r="EE155" s="189"/>
      <c r="EF155" s="189"/>
      <c r="EG155" s="191"/>
      <c r="EH155" s="189"/>
      <c r="EI155" s="189"/>
      <c r="EJ155" s="191"/>
      <c r="EK155" s="189"/>
      <c r="EL155" s="189"/>
      <c r="EM155" s="191"/>
      <c r="EN155" s="189"/>
      <c r="EO155" s="189"/>
      <c r="EP155" s="191"/>
      <c r="EQ155" s="189"/>
      <c r="ER155" s="189"/>
      <c r="ES155" s="191"/>
      <c r="ET155" s="189"/>
      <c r="EU155" s="189"/>
      <c r="EV155" s="191"/>
      <c r="EW155" s="189"/>
      <c r="EX155" s="189"/>
      <c r="EY155" s="191"/>
      <c r="EZ155" s="189"/>
      <c r="FA155" s="189"/>
      <c r="FB155" s="191"/>
      <c r="FC155" s="189"/>
      <c r="FD155" s="189"/>
      <c r="FE155" s="191"/>
      <c r="FF155" s="189"/>
      <c r="FG155" s="189"/>
      <c r="FH155" s="191"/>
      <c r="FI155" s="219">
        <f t="shared" si="104"/>
        <v>0</v>
      </c>
      <c r="FJ155" s="219">
        <f t="shared" si="102"/>
        <v>0</v>
      </c>
      <c r="FK155" s="191"/>
    </row>
    <row r="156" spans="1:167" ht="15.75" x14ac:dyDescent="0.25">
      <c r="A156" s="45" t="s">
        <v>77</v>
      </c>
      <c r="B156" s="46" t="s">
        <v>21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71"/>
      <c r="Y156" s="170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170"/>
      <c r="BR156" s="170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221">
        <f t="shared" si="104"/>
        <v>0</v>
      </c>
      <c r="FJ156" s="221">
        <f t="shared" si="102"/>
        <v>0</v>
      </c>
      <c r="FK156" s="38"/>
    </row>
    <row r="157" spans="1:167" ht="15.75" x14ac:dyDescent="0.25">
      <c r="A157" s="45" t="s">
        <v>78</v>
      </c>
      <c r="B157" s="46" t="s">
        <v>21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71"/>
      <c r="Y157" s="170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170"/>
      <c r="BR157" s="170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221">
        <f t="shared" si="104"/>
        <v>0</v>
      </c>
      <c r="FJ157" s="221">
        <f t="shared" si="102"/>
        <v>0</v>
      </c>
      <c r="FK157" s="38"/>
    </row>
    <row r="158" spans="1:167" ht="15.75" x14ac:dyDescent="0.25">
      <c r="A158" s="45" t="s">
        <v>100</v>
      </c>
      <c r="B158" s="46" t="s">
        <v>21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71"/>
      <c r="Y158" s="170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170"/>
      <c r="BR158" s="170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221">
        <f t="shared" ref="FI158:FI159" si="107">FF158+FC158+EZ158+EW158+ET158+EQ158+EN158+EK158+EH158+EE158+EB158+DY158+DV158+DS158+DP158+DM158+DJ158+DG158+DD158+DA158+CX158+CU158+CR158+CO158+CL158+CI158+CF158+CC158+BZ158+BW158+BT158+BQ158+BN158+BK158+BH158+BE158+BB158+AY158+AV158+AS158+AP158+AM158+AJ158+AG158+AD158+AA158+X158+U158+R158+O158+L158+I158+F158+C158</f>
        <v>0</v>
      </c>
      <c r="FJ158" s="221">
        <f t="shared" ref="FJ158:FJ159" si="108">FG158+FD158+FA158+EX158+EU158+ER158+EO158+EL158+EI158+EF158+EC158+DZ158+DW158+DT158+DQ158+DN158+DK158+DH158+DE158+DB158+CY158+CV158+CS158+CP158+CM158+CJ158+CG158+CD158+CA158+BX158+BU158+BR158+BO158+BL158+BI158+BF158+BC158+AZ158+AW158+AT158+AQ158+AN158+AK158+AH158+AE158+AB158+Y158+V158+S158+P158+M158+J158+G158+D158</f>
        <v>0</v>
      </c>
      <c r="FK158" s="38"/>
    </row>
    <row r="159" spans="1:167" ht="15.75" x14ac:dyDescent="0.25">
      <c r="A159" s="45" t="s">
        <v>100</v>
      </c>
      <c r="B159" s="46" t="s">
        <v>21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171"/>
      <c r="Y159" s="170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170"/>
      <c r="BR159" s="170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221">
        <f t="shared" si="107"/>
        <v>0</v>
      </c>
      <c r="FJ159" s="221">
        <f t="shared" si="108"/>
        <v>0</v>
      </c>
      <c r="FK159" s="38"/>
    </row>
    <row r="160" spans="1:167" s="204" customFormat="1" ht="15.75" x14ac:dyDescent="0.25">
      <c r="A160" s="238" t="s">
        <v>222</v>
      </c>
      <c r="B160" s="239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188"/>
      <c r="Y160" s="189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189"/>
      <c r="BR160" s="189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>
        <f>FF161+FF162+FF163+FF164</f>
        <v>44</v>
      </c>
      <c r="FG160" s="200">
        <f>FG161+FG162+FG163+FG164</f>
        <v>44</v>
      </c>
      <c r="FH160" s="200"/>
      <c r="FI160" s="219">
        <f>FI161++FI162+FI163+FI164</f>
        <v>0</v>
      </c>
      <c r="FJ160" s="219">
        <f>FJ161+FJ162+FJ163+FJ164</f>
        <v>0</v>
      </c>
      <c r="FK160" s="200"/>
    </row>
    <row r="161" spans="1:167" ht="15.75" x14ac:dyDescent="0.25">
      <c r="A161" s="45" t="s">
        <v>77</v>
      </c>
      <c r="B161" s="46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171"/>
      <c r="Y161" s="170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170"/>
      <c r="BR161" s="170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221">
        <v>0</v>
      </c>
      <c r="FJ161" s="221">
        <v>0</v>
      </c>
      <c r="FK161" s="38"/>
    </row>
    <row r="162" spans="1:167" ht="15.75" x14ac:dyDescent="0.25">
      <c r="A162" s="45" t="s">
        <v>78</v>
      </c>
      <c r="B162" s="4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171"/>
      <c r="Y162" s="170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170"/>
      <c r="BR162" s="170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>
        <v>44</v>
      </c>
      <c r="FG162" s="38">
        <v>44</v>
      </c>
      <c r="FH162" s="38"/>
      <c r="FI162" s="221">
        <v>0</v>
      </c>
      <c r="FJ162" s="221">
        <v>0</v>
      </c>
      <c r="FK162" s="38"/>
    </row>
    <row r="163" spans="1:167" ht="15.75" x14ac:dyDescent="0.25">
      <c r="A163" s="45" t="s">
        <v>100</v>
      </c>
      <c r="B163" s="46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171"/>
      <c r="Y163" s="170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170"/>
      <c r="BR163" s="170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221">
        <v>0</v>
      </c>
      <c r="FJ163" s="221">
        <v>0</v>
      </c>
      <c r="FK163" s="38"/>
    </row>
    <row r="164" spans="1:167" ht="15.75" x14ac:dyDescent="0.25">
      <c r="A164" s="45" t="s">
        <v>100</v>
      </c>
      <c r="B164" s="46" t="s">
        <v>21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171"/>
      <c r="Y164" s="170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170"/>
      <c r="BR164" s="170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221">
        <f t="shared" si="104"/>
        <v>0</v>
      </c>
      <c r="FJ164" s="221">
        <f t="shared" si="102"/>
        <v>0</v>
      </c>
      <c r="FK164" s="38"/>
    </row>
    <row r="165" spans="1:167" s="144" customFormat="1" ht="21.75" customHeight="1" x14ac:dyDescent="0.3">
      <c r="A165" s="255" t="s">
        <v>111</v>
      </c>
      <c r="B165" s="234" t="s">
        <v>21</v>
      </c>
      <c r="C165" s="143">
        <v>466</v>
      </c>
      <c r="D165" s="143">
        <v>466</v>
      </c>
      <c r="E165" s="222">
        <f>D165/C165*100%</f>
        <v>1</v>
      </c>
      <c r="F165" s="182">
        <v>65</v>
      </c>
      <c r="G165" s="182">
        <v>65</v>
      </c>
      <c r="H165" s="222">
        <f>G165/F165*100%</f>
        <v>1</v>
      </c>
      <c r="I165" s="182">
        <v>25</v>
      </c>
      <c r="J165" s="182">
        <v>25</v>
      </c>
      <c r="K165" s="215">
        <f>J165/I165*100%</f>
        <v>1</v>
      </c>
      <c r="L165" s="143">
        <v>163</v>
      </c>
      <c r="M165" s="143">
        <v>163</v>
      </c>
      <c r="N165" s="215">
        <f>M165/L165*100%</f>
        <v>1</v>
      </c>
      <c r="O165" s="143">
        <v>510</v>
      </c>
      <c r="P165" s="143">
        <v>510</v>
      </c>
      <c r="Q165" s="215">
        <f>P165/O165*100%</f>
        <v>1</v>
      </c>
      <c r="R165" s="143">
        <v>150</v>
      </c>
      <c r="S165" s="143">
        <v>150</v>
      </c>
      <c r="T165" s="215">
        <f>S165/R165*100%</f>
        <v>1</v>
      </c>
      <c r="U165" s="143">
        <v>210</v>
      </c>
      <c r="V165" s="143">
        <v>210</v>
      </c>
      <c r="W165" s="215">
        <f>V165/U165*100%</f>
        <v>1</v>
      </c>
      <c r="X165" s="233">
        <v>654</v>
      </c>
      <c r="Y165" s="143">
        <v>654</v>
      </c>
      <c r="Z165" s="215">
        <f>Y165/X165*100%</f>
        <v>1</v>
      </c>
      <c r="AA165" s="143">
        <v>256</v>
      </c>
      <c r="AB165" s="143">
        <v>256</v>
      </c>
      <c r="AC165" s="215">
        <f>AB165/AA165*100%</f>
        <v>1</v>
      </c>
      <c r="AD165" s="143">
        <v>635</v>
      </c>
      <c r="AE165" s="143">
        <v>635</v>
      </c>
      <c r="AF165" s="215">
        <f>AE165/AD165*100%</f>
        <v>1</v>
      </c>
      <c r="AG165" s="143">
        <v>900</v>
      </c>
      <c r="AH165" s="143">
        <v>900</v>
      </c>
      <c r="AI165" s="215">
        <f>AH165/AG165*100%</f>
        <v>1</v>
      </c>
      <c r="AJ165" s="143">
        <v>654</v>
      </c>
      <c r="AK165" s="143">
        <v>654</v>
      </c>
      <c r="AL165" s="215">
        <f>AK165/AJ165*100%</f>
        <v>1</v>
      </c>
      <c r="AM165" s="143">
        <v>597</v>
      </c>
      <c r="AN165" s="143">
        <v>597</v>
      </c>
      <c r="AO165" s="215">
        <f>AN165/AM165*100%</f>
        <v>1</v>
      </c>
      <c r="AP165" s="143">
        <v>720</v>
      </c>
      <c r="AQ165" s="143">
        <v>720</v>
      </c>
      <c r="AR165" s="215">
        <f>AQ165/AP165*100%</f>
        <v>1</v>
      </c>
      <c r="AS165" s="143">
        <v>572</v>
      </c>
      <c r="AT165" s="143">
        <v>572</v>
      </c>
      <c r="AU165" s="215">
        <f>AT165/AS165*100%</f>
        <v>1</v>
      </c>
      <c r="AV165" s="143">
        <v>150</v>
      </c>
      <c r="AW165" s="143">
        <v>150</v>
      </c>
      <c r="AX165" s="215">
        <f>AW165/AV165*100%</f>
        <v>1</v>
      </c>
      <c r="AY165" s="143">
        <v>390</v>
      </c>
      <c r="AZ165" s="143">
        <v>390</v>
      </c>
      <c r="BA165" s="215">
        <f>AZ165/AY165*100%</f>
        <v>1</v>
      </c>
      <c r="BB165" s="143">
        <v>191</v>
      </c>
      <c r="BC165" s="143">
        <v>191</v>
      </c>
      <c r="BD165" s="215">
        <f>BC165/BB165*100%</f>
        <v>1</v>
      </c>
      <c r="BE165" s="143">
        <v>250</v>
      </c>
      <c r="BF165" s="143">
        <v>250</v>
      </c>
      <c r="BG165" s="215">
        <f>BF165/BE165*100%</f>
        <v>1</v>
      </c>
      <c r="BH165" s="143">
        <v>446</v>
      </c>
      <c r="BI165" s="143">
        <v>446</v>
      </c>
      <c r="BJ165" s="215">
        <f>BI165/BH165*100%</f>
        <v>1</v>
      </c>
      <c r="BK165" s="143">
        <v>120</v>
      </c>
      <c r="BL165" s="143">
        <v>120</v>
      </c>
      <c r="BM165" s="215">
        <f>BL165/BK165*100%</f>
        <v>1</v>
      </c>
      <c r="BN165" s="143">
        <v>130</v>
      </c>
      <c r="BO165" s="143">
        <v>130</v>
      </c>
      <c r="BP165" s="215">
        <f>BO165/BN165*100%</f>
        <v>1</v>
      </c>
      <c r="BQ165" s="182">
        <v>58</v>
      </c>
      <c r="BR165" s="182">
        <v>58</v>
      </c>
      <c r="BS165" s="215">
        <f>BR165/BQ165*100%</f>
        <v>1</v>
      </c>
      <c r="BT165" s="143">
        <v>192</v>
      </c>
      <c r="BU165" s="143">
        <v>192</v>
      </c>
      <c r="BV165" s="215">
        <f>BU165/BT165*100%</f>
        <v>1</v>
      </c>
      <c r="BW165" s="143">
        <v>420</v>
      </c>
      <c r="BX165" s="143">
        <v>420</v>
      </c>
      <c r="BY165" s="215">
        <f>BX165/BW165*100%</f>
        <v>1</v>
      </c>
      <c r="BZ165" s="143">
        <v>400</v>
      </c>
      <c r="CA165" s="143">
        <v>400</v>
      </c>
      <c r="CB165" s="215">
        <f>CA165/BZ165*100%</f>
        <v>1</v>
      </c>
      <c r="CC165" s="143">
        <v>688</v>
      </c>
      <c r="CD165" s="143">
        <v>688</v>
      </c>
      <c r="CE165" s="215">
        <f>CD165/CC165*100%</f>
        <v>1</v>
      </c>
      <c r="CF165" s="143">
        <v>0</v>
      </c>
      <c r="CG165" s="143">
        <v>0</v>
      </c>
      <c r="CH165" s="215">
        <v>1</v>
      </c>
      <c r="CI165" s="143">
        <v>1200</v>
      </c>
      <c r="CJ165" s="143">
        <v>1200</v>
      </c>
      <c r="CK165" s="215">
        <f>CJ165/CI165*100%</f>
        <v>1</v>
      </c>
      <c r="CL165" s="143">
        <v>434</v>
      </c>
      <c r="CM165" s="143">
        <v>434</v>
      </c>
      <c r="CN165" s="215">
        <f>CM165/CL165*100%</f>
        <v>1</v>
      </c>
      <c r="CO165" s="143">
        <v>340</v>
      </c>
      <c r="CP165" s="143">
        <v>340</v>
      </c>
      <c r="CQ165" s="215">
        <f>CP165/CO165*100%</f>
        <v>1</v>
      </c>
      <c r="CR165" s="143">
        <v>40</v>
      </c>
      <c r="CS165" s="143">
        <v>40</v>
      </c>
      <c r="CT165" s="215">
        <f>CS165/CR165*100%</f>
        <v>1</v>
      </c>
      <c r="CU165" s="143">
        <v>858</v>
      </c>
      <c r="CV165" s="143">
        <v>858</v>
      </c>
      <c r="CW165" s="215">
        <f>CV165/CU165*100%</f>
        <v>1</v>
      </c>
      <c r="CX165" s="143">
        <v>430</v>
      </c>
      <c r="CY165" s="143">
        <v>430</v>
      </c>
      <c r="CZ165" s="215">
        <f>CY165/CX165*100%</f>
        <v>1</v>
      </c>
      <c r="DA165" s="143">
        <v>335</v>
      </c>
      <c r="DB165" s="143">
        <v>335</v>
      </c>
      <c r="DC165" s="215">
        <f>DB165/DA165*100%</f>
        <v>1</v>
      </c>
      <c r="DD165" s="143">
        <v>801</v>
      </c>
      <c r="DE165" s="143">
        <v>801</v>
      </c>
      <c r="DF165" s="215">
        <f>DE165/DD165*100%</f>
        <v>1</v>
      </c>
      <c r="DG165" s="143">
        <v>690</v>
      </c>
      <c r="DH165" s="143">
        <v>690</v>
      </c>
      <c r="DI165" s="215">
        <f>DH165/DG165*100%</f>
        <v>1</v>
      </c>
      <c r="DJ165" s="143">
        <v>70</v>
      </c>
      <c r="DK165" s="143">
        <v>70</v>
      </c>
      <c r="DL165" s="215">
        <f>DK165/DJ165*100%</f>
        <v>1</v>
      </c>
      <c r="DM165" s="143">
        <v>306</v>
      </c>
      <c r="DN165" s="143">
        <v>306</v>
      </c>
      <c r="DO165" s="215">
        <f>DN165/DM165*100%</f>
        <v>1</v>
      </c>
      <c r="DP165" s="143">
        <v>574</v>
      </c>
      <c r="DQ165" s="143">
        <v>574</v>
      </c>
      <c r="DR165" s="215">
        <f>DQ165/DP165*100%</f>
        <v>1</v>
      </c>
      <c r="DS165" s="143">
        <v>857</v>
      </c>
      <c r="DT165" s="143">
        <v>857</v>
      </c>
      <c r="DU165" s="215">
        <f>DT165/DS165*100%</f>
        <v>1</v>
      </c>
      <c r="DV165" s="143">
        <v>1370</v>
      </c>
      <c r="DW165" s="143">
        <v>1370</v>
      </c>
      <c r="DX165" s="215">
        <f>DW165/DV165*100%</f>
        <v>1</v>
      </c>
      <c r="DY165" s="143">
        <v>270</v>
      </c>
      <c r="DZ165" s="143">
        <v>270</v>
      </c>
      <c r="EA165" s="215">
        <f>DZ165/DY165*100%</f>
        <v>1</v>
      </c>
      <c r="EB165" s="143">
        <v>650</v>
      </c>
      <c r="EC165" s="143">
        <v>650</v>
      </c>
      <c r="ED165" s="215">
        <f>EC165/EB165*100%</f>
        <v>1</v>
      </c>
      <c r="EE165" s="143">
        <v>1148</v>
      </c>
      <c r="EF165" s="143">
        <v>1148</v>
      </c>
      <c r="EG165" s="215">
        <f>EF165/EE165*100%</f>
        <v>1</v>
      </c>
      <c r="EH165" s="143">
        <v>337</v>
      </c>
      <c r="EI165" s="143">
        <v>337</v>
      </c>
      <c r="EJ165" s="215">
        <f>EI165/EH165*100%</f>
        <v>1</v>
      </c>
      <c r="EK165" s="143">
        <v>348</v>
      </c>
      <c r="EL165" s="143">
        <v>348</v>
      </c>
      <c r="EM165" s="215">
        <f>EL165/EK165*100%</f>
        <v>1</v>
      </c>
      <c r="EN165" s="143">
        <v>380</v>
      </c>
      <c r="EO165" s="143">
        <v>380</v>
      </c>
      <c r="EP165" s="215">
        <f>EO165/EN165*100%</f>
        <v>1</v>
      </c>
      <c r="EQ165" s="143">
        <v>97</v>
      </c>
      <c r="ER165" s="143">
        <v>97</v>
      </c>
      <c r="ES165" s="215">
        <f>ER165/EQ165*100%</f>
        <v>1</v>
      </c>
      <c r="ET165" s="143">
        <v>175</v>
      </c>
      <c r="EU165" s="143">
        <v>175</v>
      </c>
      <c r="EV165" s="215">
        <f>EU165/ET165*100%</f>
        <v>1</v>
      </c>
      <c r="EW165" s="143">
        <v>200</v>
      </c>
      <c r="EX165" s="143">
        <v>200</v>
      </c>
      <c r="EY165" s="215">
        <f>EX165/EW165*100%</f>
        <v>1</v>
      </c>
      <c r="EZ165" s="143">
        <v>420</v>
      </c>
      <c r="FA165" s="143">
        <v>420</v>
      </c>
      <c r="FB165" s="215">
        <f>FA165/EZ165*100%</f>
        <v>1</v>
      </c>
      <c r="FC165" s="150">
        <v>812</v>
      </c>
      <c r="FD165" s="143">
        <v>812</v>
      </c>
      <c r="FE165" s="215">
        <f>FD165/FC165*100%</f>
        <v>1</v>
      </c>
      <c r="FF165" s="143">
        <v>10917</v>
      </c>
      <c r="FG165" s="143">
        <v>10917</v>
      </c>
      <c r="FH165" s="215">
        <f>FG165/FF165*100%</f>
        <v>1</v>
      </c>
      <c r="FI165" s="216">
        <f t="shared" si="104"/>
        <v>34071</v>
      </c>
      <c r="FJ165" s="216">
        <f t="shared" si="102"/>
        <v>34071</v>
      </c>
      <c r="FK165" s="215">
        <f>FJ165/FI165*100%</f>
        <v>1</v>
      </c>
    </row>
    <row r="166" spans="1:167" ht="19.5" customHeight="1" x14ac:dyDescent="0.25">
      <c r="A166" s="94" t="s">
        <v>207</v>
      </c>
    </row>
  </sheetData>
  <mergeCells count="114">
    <mergeCell ref="FF3:FH3"/>
    <mergeCell ref="FF4:FH4"/>
    <mergeCell ref="FC3:FE3"/>
    <mergeCell ref="ET4:EV4"/>
    <mergeCell ref="EW4:EY4"/>
    <mergeCell ref="EZ4:FB4"/>
    <mergeCell ref="FC4:FE4"/>
    <mergeCell ref="EQ3:ES3"/>
    <mergeCell ref="EQ4:ES4"/>
    <mergeCell ref="ET3:EV3"/>
    <mergeCell ref="EW3:EY3"/>
    <mergeCell ref="EZ3:FB3"/>
    <mergeCell ref="AM3:AO3"/>
    <mergeCell ref="I3:K3"/>
    <mergeCell ref="I4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A1:B1"/>
    <mergeCell ref="F3:H3"/>
    <mergeCell ref="F4:H4"/>
    <mergeCell ref="A3:A5"/>
    <mergeCell ref="B3:B5"/>
    <mergeCell ref="C3:E3"/>
    <mergeCell ref="C4:E4"/>
    <mergeCell ref="A2:B2"/>
    <mergeCell ref="EB3:ED3"/>
    <mergeCell ref="CC4:CE4"/>
    <mergeCell ref="CF4:CH4"/>
    <mergeCell ref="CI4:CK4"/>
    <mergeCell ref="CL4:CN4"/>
    <mergeCell ref="CO4:CQ4"/>
    <mergeCell ref="CR4:CT4"/>
    <mergeCell ref="CO3:CQ3"/>
    <mergeCell ref="BH3:BJ3"/>
    <mergeCell ref="BK3:BM3"/>
    <mergeCell ref="BN3:BP3"/>
    <mergeCell ref="AM4:AO4"/>
    <mergeCell ref="BZ4:CB4"/>
    <mergeCell ref="AS4:AU4"/>
    <mergeCell ref="AV4:AX4"/>
    <mergeCell ref="AY4:BA4"/>
    <mergeCell ref="EH3:EJ3"/>
    <mergeCell ref="BT3:BV3"/>
    <mergeCell ref="BW3:BY3"/>
    <mergeCell ref="AP3:AR3"/>
    <mergeCell ref="AS3:AU3"/>
    <mergeCell ref="AV3:AX3"/>
    <mergeCell ref="AY3:BA3"/>
    <mergeCell ref="BB3:BD3"/>
    <mergeCell ref="BE3:BG3"/>
    <mergeCell ref="DP3:DR3"/>
    <mergeCell ref="DR1:DT1"/>
    <mergeCell ref="DV3:DX3"/>
    <mergeCell ref="DY3:EA3"/>
    <mergeCell ref="CR3:CT3"/>
    <mergeCell ref="CU3:CW3"/>
    <mergeCell ref="DM3:DO3"/>
    <mergeCell ref="CW1:CY1"/>
    <mergeCell ref="DA3:DC3"/>
    <mergeCell ref="BQ3:BS3"/>
    <mergeCell ref="BZ3:CB3"/>
    <mergeCell ref="CC3:CE3"/>
    <mergeCell ref="CF3:CH3"/>
    <mergeCell ref="CI3:CK3"/>
    <mergeCell ref="CL3:CN3"/>
    <mergeCell ref="BB4:BD4"/>
    <mergeCell ref="BE4:BG4"/>
    <mergeCell ref="BH4:BJ4"/>
    <mergeCell ref="BK4:BM4"/>
    <mergeCell ref="BN4:BP4"/>
    <mergeCell ref="BQ4:BS4"/>
    <mergeCell ref="BT4:BV4"/>
    <mergeCell ref="BW4:BY4"/>
    <mergeCell ref="AP4:AR4"/>
    <mergeCell ref="FI3:FK3"/>
    <mergeCell ref="FI4:FK4"/>
    <mergeCell ref="CU4:CW4"/>
    <mergeCell ref="CX4:CZ4"/>
    <mergeCell ref="DA4:DC4"/>
    <mergeCell ref="DD4:DF4"/>
    <mergeCell ref="DG4:DI4"/>
    <mergeCell ref="EE4:EG4"/>
    <mergeCell ref="EH4:EJ4"/>
    <mergeCell ref="EK4:EM4"/>
    <mergeCell ref="EN4:EP4"/>
    <mergeCell ref="DM4:DO4"/>
    <mergeCell ref="DP4:DR4"/>
    <mergeCell ref="DS4:DU4"/>
    <mergeCell ref="DV4:DX4"/>
    <mergeCell ref="DY4:EA4"/>
    <mergeCell ref="EB4:ED4"/>
    <mergeCell ref="EK3:EM3"/>
    <mergeCell ref="DD3:DF3"/>
    <mergeCell ref="DG3:DI3"/>
    <mergeCell ref="DJ4:DL4"/>
    <mergeCell ref="EN3:EP3"/>
    <mergeCell ref="DJ3:DL3"/>
    <mergeCell ref="EE3:EG3"/>
  </mergeCells>
  <pageMargins left="0.7" right="0.7" top="0.75" bottom="0.75" header="0.3" footer="0.3"/>
  <pageSetup paperSize="9" scale="55" orientation="landscape" r:id="rId1"/>
  <rowBreaks count="4" manualBreakCount="4">
    <brk id="16" max="166" man="1"/>
    <brk id="58" max="16383" man="1"/>
    <brk id="84" max="16383" man="1"/>
    <brk id="119" max="16383" man="1"/>
  </rowBreaks>
  <colBreaks count="14" manualBreakCount="14">
    <brk id="2" max="1048575" man="1"/>
    <brk id="8" max="1048575" man="1"/>
    <brk id="14" max="1048575" man="1"/>
    <brk id="26" max="1048575" man="1"/>
    <brk id="41" max="1048575" man="1"/>
    <brk id="50" max="1048575" man="1"/>
    <brk id="53" max="1048575" man="1"/>
    <brk id="62" max="1048575" man="1"/>
    <brk id="68" max="1048575" man="1"/>
    <brk id="86" max="1048575" man="1"/>
    <brk id="104" min="2" max="165" man="1"/>
    <brk id="119" max="1048575" man="1"/>
    <brk id="134" min="2" max="165" man="1"/>
    <brk id="149" min="2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"/>
  <sheetViews>
    <sheetView zoomScaleNormal="100" workbookViewId="0">
      <pane xSplit="1" ySplit="6" topLeftCell="AM10" activePane="bottomRight" state="frozen"/>
      <selection pane="topRight" activeCell="B1" sqref="B1"/>
      <selection pane="bottomLeft" activeCell="A7" sqref="A7"/>
      <selection pane="bottomRight" activeCell="AV6" sqref="AV6"/>
    </sheetView>
  </sheetViews>
  <sheetFormatPr defaultColWidth="9.140625" defaultRowHeight="15" x14ac:dyDescent="0.25"/>
  <cols>
    <col min="1" max="1" width="81.85546875" style="47" customWidth="1"/>
    <col min="2" max="2" width="10.140625" style="47" customWidth="1"/>
    <col min="3" max="3" width="12" style="47" customWidth="1"/>
    <col min="4" max="4" width="12.5703125" style="47" customWidth="1"/>
    <col min="5" max="5" width="13.42578125" style="47" customWidth="1"/>
    <col min="6" max="6" width="11.28515625" style="47" customWidth="1"/>
    <col min="7" max="7" width="12.7109375" style="47" customWidth="1"/>
    <col min="8" max="9" width="12.42578125" style="47" customWidth="1"/>
    <col min="10" max="11" width="12.140625" style="47" customWidth="1"/>
    <col min="12" max="12" width="9.85546875" style="47" customWidth="1"/>
    <col min="13" max="13" width="13.5703125" style="47" customWidth="1"/>
    <col min="14" max="14" width="14" style="47" customWidth="1"/>
    <col min="15" max="15" width="12.7109375" style="47" customWidth="1"/>
    <col min="16" max="16" width="14.140625" style="47" customWidth="1"/>
    <col min="17" max="17" width="14.7109375" style="47" customWidth="1"/>
    <col min="18" max="18" width="13.140625" style="47" customWidth="1"/>
    <col min="19" max="19" width="15.28515625" style="47" customWidth="1"/>
    <col min="20" max="20" width="14.7109375" style="47" customWidth="1"/>
    <col min="21" max="21" width="12.7109375" style="47" customWidth="1"/>
    <col min="22" max="22" width="14.42578125" style="47" customWidth="1"/>
    <col min="23" max="23" width="15.7109375" style="47" customWidth="1"/>
    <col min="24" max="24" width="12.7109375" style="47" customWidth="1"/>
    <col min="25" max="25" width="14.140625" style="47" customWidth="1"/>
    <col min="26" max="26" width="14.42578125" style="47" customWidth="1"/>
    <col min="27" max="27" width="9.7109375" style="47" bestFit="1" customWidth="1"/>
    <col min="28" max="28" width="12.7109375" style="47" customWidth="1"/>
    <col min="29" max="29" width="14.28515625" style="47" customWidth="1"/>
    <col min="30" max="30" width="10.42578125" style="47" customWidth="1"/>
    <col min="31" max="31" width="13" style="47" customWidth="1"/>
    <col min="32" max="32" width="10.42578125" style="47" customWidth="1"/>
    <col min="33" max="33" width="12.140625" style="47" customWidth="1"/>
    <col min="34" max="34" width="13.85546875" style="47" customWidth="1"/>
    <col min="35" max="35" width="13.42578125" style="47" customWidth="1"/>
    <col min="36" max="36" width="11.140625" style="47" customWidth="1"/>
    <col min="37" max="37" width="14" style="47" customWidth="1"/>
    <col min="38" max="38" width="16.42578125" style="47" customWidth="1"/>
    <col min="39" max="39" width="10.5703125" style="47" customWidth="1"/>
    <col min="40" max="40" width="14.5703125" style="47" customWidth="1"/>
    <col min="41" max="41" width="13.5703125" style="47" customWidth="1"/>
    <col min="42" max="42" width="12.28515625" style="47" customWidth="1"/>
    <col min="43" max="43" width="14.85546875" style="47" customWidth="1"/>
    <col min="44" max="44" width="13.28515625" style="47" customWidth="1"/>
    <col min="45" max="45" width="12.140625" style="47" customWidth="1"/>
    <col min="46" max="46" width="12.85546875" style="47" customWidth="1"/>
    <col min="47" max="47" width="15" style="47" customWidth="1"/>
    <col min="48" max="48" width="10.7109375" style="47" customWidth="1"/>
    <col min="49" max="49" width="15" style="47" customWidth="1"/>
    <col min="50" max="50" width="14.140625" style="47" customWidth="1"/>
    <col min="51" max="52" width="8.42578125" style="47" customWidth="1"/>
    <col min="53" max="53" width="10.140625" style="47" customWidth="1"/>
    <col min="54" max="16384" width="9.140625" style="47"/>
  </cols>
  <sheetData>
    <row r="1" spans="1:53" x14ac:dyDescent="0.25">
      <c r="E1" s="266" t="s">
        <v>27</v>
      </c>
      <c r="F1" s="266"/>
    </row>
    <row r="2" spans="1:53" ht="51.75" customHeight="1" x14ac:dyDescent="0.25">
      <c r="A2" s="271" t="s">
        <v>223</v>
      </c>
      <c r="B2" s="271"/>
      <c r="C2" s="271"/>
      <c r="D2" s="271"/>
      <c r="E2" s="271"/>
      <c r="F2" s="271"/>
      <c r="G2" s="271"/>
      <c r="H2" s="48"/>
      <c r="I2" s="48"/>
      <c r="J2" s="48"/>
      <c r="K2" s="48"/>
    </row>
    <row r="3" spans="1:53" ht="12.75" customHeight="1" x14ac:dyDescent="0.25"/>
    <row r="4" spans="1:53" x14ac:dyDescent="0.25">
      <c r="A4" s="272" t="s">
        <v>26</v>
      </c>
      <c r="B4" s="275" t="s">
        <v>12</v>
      </c>
      <c r="C4" s="265">
        <v>1</v>
      </c>
      <c r="D4" s="265"/>
      <c r="E4" s="265"/>
      <c r="F4" s="265">
        <v>2</v>
      </c>
      <c r="G4" s="265"/>
      <c r="H4" s="265"/>
      <c r="I4" s="265">
        <v>3</v>
      </c>
      <c r="J4" s="265"/>
      <c r="K4" s="265"/>
      <c r="L4" s="265">
        <v>4</v>
      </c>
      <c r="M4" s="265"/>
      <c r="N4" s="265"/>
      <c r="O4" s="265">
        <v>5</v>
      </c>
      <c r="P4" s="265"/>
      <c r="Q4" s="265"/>
      <c r="R4" s="265">
        <v>6</v>
      </c>
      <c r="S4" s="265"/>
      <c r="T4" s="265"/>
      <c r="U4" s="265">
        <v>7</v>
      </c>
      <c r="V4" s="265"/>
      <c r="W4" s="265"/>
      <c r="X4" s="265">
        <v>8</v>
      </c>
      <c r="Y4" s="265"/>
      <c r="Z4" s="265"/>
      <c r="AA4" s="265">
        <v>9</v>
      </c>
      <c r="AB4" s="265"/>
      <c r="AC4" s="265"/>
      <c r="AD4" s="265">
        <v>10</v>
      </c>
      <c r="AE4" s="265"/>
      <c r="AF4" s="265"/>
      <c r="AG4" s="265">
        <v>11</v>
      </c>
      <c r="AH4" s="265"/>
      <c r="AI4" s="265"/>
      <c r="AJ4" s="265">
        <v>12</v>
      </c>
      <c r="AK4" s="265"/>
      <c r="AL4" s="265"/>
      <c r="AM4" s="265">
        <v>13</v>
      </c>
      <c r="AN4" s="265"/>
      <c r="AO4" s="265"/>
      <c r="AP4" s="265">
        <v>14</v>
      </c>
      <c r="AQ4" s="265"/>
      <c r="AR4" s="265"/>
      <c r="AS4" s="265">
        <v>15</v>
      </c>
      <c r="AT4" s="265"/>
      <c r="AU4" s="265"/>
      <c r="AV4" s="49"/>
      <c r="AW4" s="49"/>
      <c r="AX4" s="50"/>
      <c r="AY4" s="51"/>
      <c r="AZ4" s="51"/>
      <c r="BA4" s="51"/>
    </row>
    <row r="5" spans="1:53" s="48" customFormat="1" ht="63" customHeight="1" x14ac:dyDescent="0.25">
      <c r="A5" s="273"/>
      <c r="B5" s="275"/>
      <c r="C5" s="267" t="s">
        <v>66</v>
      </c>
      <c r="D5" s="267"/>
      <c r="E5" s="267"/>
      <c r="F5" s="267" t="s">
        <v>205</v>
      </c>
      <c r="G5" s="267"/>
      <c r="H5" s="267"/>
      <c r="I5" s="268" t="s">
        <v>5</v>
      </c>
      <c r="J5" s="269"/>
      <c r="K5" s="270"/>
      <c r="L5" s="267" t="s">
        <v>31</v>
      </c>
      <c r="M5" s="267"/>
      <c r="N5" s="267"/>
      <c r="O5" s="267" t="s">
        <v>0</v>
      </c>
      <c r="P5" s="267"/>
      <c r="Q5" s="267"/>
      <c r="R5" s="267" t="s">
        <v>8</v>
      </c>
      <c r="S5" s="267"/>
      <c r="T5" s="267"/>
      <c r="U5" s="267" t="s">
        <v>23</v>
      </c>
      <c r="V5" s="267"/>
      <c r="W5" s="267"/>
      <c r="X5" s="267" t="s">
        <v>7</v>
      </c>
      <c r="Y5" s="267"/>
      <c r="Z5" s="267"/>
      <c r="AA5" s="267" t="s">
        <v>65</v>
      </c>
      <c r="AB5" s="267"/>
      <c r="AC5" s="267"/>
      <c r="AD5" s="267" t="s">
        <v>1</v>
      </c>
      <c r="AE5" s="267"/>
      <c r="AF5" s="267"/>
      <c r="AG5" s="267" t="s">
        <v>6</v>
      </c>
      <c r="AH5" s="267"/>
      <c r="AI5" s="267"/>
      <c r="AJ5" s="267" t="s">
        <v>2</v>
      </c>
      <c r="AK5" s="267"/>
      <c r="AL5" s="267"/>
      <c r="AM5" s="267" t="s">
        <v>3</v>
      </c>
      <c r="AN5" s="267"/>
      <c r="AO5" s="267"/>
      <c r="AP5" s="267" t="s">
        <v>4</v>
      </c>
      <c r="AQ5" s="267"/>
      <c r="AR5" s="267"/>
      <c r="AS5" s="268" t="s">
        <v>30</v>
      </c>
      <c r="AT5" s="269"/>
      <c r="AU5" s="270"/>
      <c r="AV5" s="258" t="s">
        <v>210</v>
      </c>
      <c r="AW5" s="258"/>
      <c r="AX5" s="258"/>
    </row>
    <row r="6" spans="1:53" ht="47.25" customHeight="1" x14ac:dyDescent="0.25">
      <c r="A6" s="274"/>
      <c r="B6" s="275"/>
      <c r="C6" s="165" t="s">
        <v>214</v>
      </c>
      <c r="D6" s="164" t="s">
        <v>215</v>
      </c>
      <c r="E6" s="77" t="s">
        <v>25</v>
      </c>
      <c r="F6" s="165" t="s">
        <v>214</v>
      </c>
      <c r="G6" s="206" t="s">
        <v>215</v>
      </c>
      <c r="H6" s="129" t="s">
        <v>25</v>
      </c>
      <c r="I6" s="165" t="s">
        <v>214</v>
      </c>
      <c r="J6" s="206" t="s">
        <v>215</v>
      </c>
      <c r="K6" s="129" t="s">
        <v>25</v>
      </c>
      <c r="L6" s="165" t="s">
        <v>214</v>
      </c>
      <c r="M6" s="206" t="s">
        <v>215</v>
      </c>
      <c r="N6" s="129" t="s">
        <v>25</v>
      </c>
      <c r="O6" s="165" t="s">
        <v>214</v>
      </c>
      <c r="P6" s="206" t="s">
        <v>215</v>
      </c>
      <c r="Q6" s="129" t="s">
        <v>25</v>
      </c>
      <c r="R6" s="165" t="s">
        <v>214</v>
      </c>
      <c r="S6" s="206" t="s">
        <v>215</v>
      </c>
      <c r="T6" s="129" t="s">
        <v>25</v>
      </c>
      <c r="U6" s="165" t="s">
        <v>214</v>
      </c>
      <c r="V6" s="206" t="s">
        <v>215</v>
      </c>
      <c r="W6" s="129" t="s">
        <v>25</v>
      </c>
      <c r="X6" s="165" t="s">
        <v>214</v>
      </c>
      <c r="Y6" s="206" t="s">
        <v>215</v>
      </c>
      <c r="Z6" s="129" t="s">
        <v>25</v>
      </c>
      <c r="AA6" s="165" t="s">
        <v>214</v>
      </c>
      <c r="AB6" s="206" t="s">
        <v>215</v>
      </c>
      <c r="AC6" s="129" t="s">
        <v>25</v>
      </c>
      <c r="AD6" s="91" t="s">
        <v>214</v>
      </c>
      <c r="AE6" s="206" t="s">
        <v>215</v>
      </c>
      <c r="AF6" s="129" t="s">
        <v>25</v>
      </c>
      <c r="AG6" s="165" t="s">
        <v>214</v>
      </c>
      <c r="AH6" s="206" t="s">
        <v>215</v>
      </c>
      <c r="AI6" s="129" t="s">
        <v>25</v>
      </c>
      <c r="AJ6" s="165" t="s">
        <v>214</v>
      </c>
      <c r="AK6" s="206" t="s">
        <v>215</v>
      </c>
      <c r="AL6" s="129" t="s">
        <v>25</v>
      </c>
      <c r="AM6" s="165" t="s">
        <v>214</v>
      </c>
      <c r="AN6" s="206" t="s">
        <v>215</v>
      </c>
      <c r="AO6" s="89" t="s">
        <v>25</v>
      </c>
      <c r="AP6" s="165" t="s">
        <v>214</v>
      </c>
      <c r="AQ6" s="206" t="s">
        <v>215</v>
      </c>
      <c r="AR6" s="90" t="s">
        <v>25</v>
      </c>
      <c r="AS6" s="165" t="s">
        <v>214</v>
      </c>
      <c r="AT6" s="206" t="s">
        <v>215</v>
      </c>
      <c r="AU6" s="89" t="s">
        <v>25</v>
      </c>
      <c r="AV6" s="165" t="s">
        <v>214</v>
      </c>
      <c r="AW6" s="206" t="s">
        <v>215</v>
      </c>
      <c r="AX6" s="155" t="s">
        <v>25</v>
      </c>
    </row>
    <row r="7" spans="1:53" s="54" customFormat="1" x14ac:dyDescent="0.25">
      <c r="A7" s="52">
        <v>1</v>
      </c>
      <c r="B7" s="52">
        <v>2</v>
      </c>
      <c r="C7" s="53">
        <v>3</v>
      </c>
      <c r="D7" s="52">
        <v>4</v>
      </c>
      <c r="E7" s="52">
        <v>5</v>
      </c>
      <c r="F7" s="53">
        <v>6</v>
      </c>
      <c r="G7" s="52">
        <v>7</v>
      </c>
      <c r="H7" s="52">
        <v>8</v>
      </c>
      <c r="I7" s="53">
        <v>9</v>
      </c>
      <c r="J7" s="52">
        <v>10</v>
      </c>
      <c r="K7" s="52">
        <v>11</v>
      </c>
      <c r="L7" s="53">
        <v>12</v>
      </c>
      <c r="M7" s="52">
        <v>13</v>
      </c>
      <c r="N7" s="52">
        <v>14</v>
      </c>
      <c r="O7" s="53">
        <v>15</v>
      </c>
      <c r="P7" s="52">
        <v>16</v>
      </c>
      <c r="Q7" s="52">
        <v>17</v>
      </c>
      <c r="R7" s="53">
        <v>18</v>
      </c>
      <c r="S7" s="52">
        <v>19</v>
      </c>
      <c r="T7" s="52">
        <v>20</v>
      </c>
      <c r="U7" s="53">
        <v>21</v>
      </c>
      <c r="V7" s="52">
        <v>22</v>
      </c>
      <c r="W7" s="52">
        <v>23</v>
      </c>
      <c r="X7" s="53">
        <v>24</v>
      </c>
      <c r="Y7" s="52">
        <v>25</v>
      </c>
      <c r="Z7" s="52">
        <v>26</v>
      </c>
      <c r="AA7" s="53">
        <v>27</v>
      </c>
      <c r="AB7" s="52">
        <v>28</v>
      </c>
      <c r="AC7" s="52">
        <v>29</v>
      </c>
      <c r="AD7" s="53">
        <v>30</v>
      </c>
      <c r="AE7" s="52">
        <v>31</v>
      </c>
      <c r="AF7" s="52">
        <v>32</v>
      </c>
      <c r="AG7" s="53">
        <v>33</v>
      </c>
      <c r="AH7" s="52">
        <v>34</v>
      </c>
      <c r="AI7" s="52">
        <v>35</v>
      </c>
      <c r="AJ7" s="53">
        <v>36</v>
      </c>
      <c r="AK7" s="52">
        <v>37</v>
      </c>
      <c r="AL7" s="52">
        <v>38</v>
      </c>
      <c r="AM7" s="53">
        <v>39</v>
      </c>
      <c r="AN7" s="52">
        <v>40</v>
      </c>
      <c r="AO7" s="52">
        <v>41</v>
      </c>
      <c r="AP7" s="53">
        <v>42</v>
      </c>
      <c r="AQ7" s="52">
        <v>43</v>
      </c>
      <c r="AR7" s="52">
        <v>44</v>
      </c>
      <c r="AS7" s="53">
        <v>51</v>
      </c>
      <c r="AT7" s="52">
        <v>52</v>
      </c>
      <c r="AU7" s="52">
        <v>53</v>
      </c>
      <c r="AV7" s="53">
        <v>54</v>
      </c>
      <c r="AW7" s="52">
        <v>55</v>
      </c>
      <c r="AX7" s="52">
        <v>56</v>
      </c>
    </row>
    <row r="8" spans="1:53" s="110" customFormat="1" ht="30" customHeight="1" x14ac:dyDescent="0.2">
      <c r="A8" s="107" t="s">
        <v>32</v>
      </c>
      <c r="B8" s="78" t="s">
        <v>34</v>
      </c>
      <c r="C8" s="106">
        <v>90</v>
      </c>
      <c r="D8" s="106">
        <v>90</v>
      </c>
      <c r="E8" s="104">
        <f>D8/C8*100</f>
        <v>100</v>
      </c>
      <c r="F8" s="104">
        <v>90</v>
      </c>
      <c r="G8" s="104">
        <v>90</v>
      </c>
      <c r="H8" s="104">
        <f>G8/F8*100</f>
        <v>100</v>
      </c>
      <c r="I8" s="104">
        <v>90</v>
      </c>
      <c r="J8" s="104">
        <v>90</v>
      </c>
      <c r="K8" s="104">
        <f>J8/I8*100</f>
        <v>100</v>
      </c>
      <c r="L8" s="104">
        <v>90</v>
      </c>
      <c r="M8" s="104">
        <v>90</v>
      </c>
      <c r="N8" s="104">
        <f>M8/L8*100</f>
        <v>100</v>
      </c>
      <c r="O8" s="104">
        <v>90</v>
      </c>
      <c r="P8" s="104">
        <v>90</v>
      </c>
      <c r="Q8" s="104">
        <f>P8/O8*100</f>
        <v>100</v>
      </c>
      <c r="R8" s="104">
        <v>90</v>
      </c>
      <c r="S8" s="104">
        <v>90</v>
      </c>
      <c r="T8" s="114">
        <f>S8/R8*100</f>
        <v>100</v>
      </c>
      <c r="U8" s="130">
        <v>90</v>
      </c>
      <c r="V8" s="131">
        <v>90</v>
      </c>
      <c r="W8" s="104">
        <f>V8/U8*100</f>
        <v>100</v>
      </c>
      <c r="X8" s="104">
        <v>90</v>
      </c>
      <c r="Y8" s="104">
        <v>90</v>
      </c>
      <c r="Z8" s="104">
        <f>Y8/X8*100</f>
        <v>100</v>
      </c>
      <c r="AA8" s="104">
        <v>90</v>
      </c>
      <c r="AB8" s="104">
        <v>90</v>
      </c>
      <c r="AC8" s="104">
        <f>AB8/AA8*100</f>
        <v>100</v>
      </c>
      <c r="AD8" s="104">
        <v>90</v>
      </c>
      <c r="AE8" s="104">
        <v>90</v>
      </c>
      <c r="AF8" s="104">
        <f>AE8/AD8*100</f>
        <v>100</v>
      </c>
      <c r="AG8" s="104">
        <v>90</v>
      </c>
      <c r="AH8" s="104">
        <v>90</v>
      </c>
      <c r="AI8" s="104">
        <f>AH8/AG8*100</f>
        <v>100</v>
      </c>
      <c r="AJ8" s="104">
        <v>90</v>
      </c>
      <c r="AK8" s="104">
        <v>90</v>
      </c>
      <c r="AL8" s="104">
        <f>AK8/AJ8*100</f>
        <v>100</v>
      </c>
      <c r="AM8" s="104">
        <v>100</v>
      </c>
      <c r="AN8" s="104">
        <v>100</v>
      </c>
      <c r="AO8" s="104">
        <f>AN8/AM8*100</f>
        <v>100</v>
      </c>
      <c r="AP8" s="104">
        <v>100</v>
      </c>
      <c r="AQ8" s="104">
        <v>100</v>
      </c>
      <c r="AR8" s="104">
        <f>AQ8/AP8*100</f>
        <v>100</v>
      </c>
      <c r="AS8" s="104">
        <v>90</v>
      </c>
      <c r="AT8" s="104">
        <v>90</v>
      </c>
      <c r="AU8" s="104">
        <f>AT8/AS8*100</f>
        <v>100</v>
      </c>
      <c r="AV8" s="104">
        <f t="shared" ref="AV8:AV17" si="0">C8+F8+I8+L8+O8+R8+U8+X8+AA8+AD8+AG8+AJ8+AM8+AP8+AS8</f>
        <v>1370</v>
      </c>
      <c r="AW8" s="104">
        <f t="shared" ref="AW8:AW24" si="1">AT8+AQ8+AN8+AK8+AH8+AE8+AB8+Y8+V8+S8+P8+M8+J8+G8+D8</f>
        <v>1370</v>
      </c>
      <c r="AX8" s="104">
        <f>AW8/AV8*100</f>
        <v>100</v>
      </c>
      <c r="AZ8" s="122"/>
    </row>
    <row r="9" spans="1:53" s="110" customFormat="1" ht="33" customHeight="1" x14ac:dyDescent="0.2">
      <c r="A9" s="96" t="s">
        <v>33</v>
      </c>
      <c r="B9" s="78" t="s">
        <v>10</v>
      </c>
      <c r="C9" s="132">
        <v>11</v>
      </c>
      <c r="D9" s="106">
        <v>11</v>
      </c>
      <c r="E9" s="104">
        <f t="shared" ref="E9:E20" si="2">D9/C9*100</f>
        <v>100</v>
      </c>
      <c r="F9" s="104">
        <v>7</v>
      </c>
      <c r="G9" s="104">
        <v>7</v>
      </c>
      <c r="H9" s="104">
        <f t="shared" ref="H9:H20" si="3">G9/F9*100</f>
        <v>100</v>
      </c>
      <c r="I9" s="104">
        <v>17</v>
      </c>
      <c r="J9" s="104">
        <v>17</v>
      </c>
      <c r="K9" s="104">
        <f t="shared" ref="K9:K16" si="4">J9/I9*100</f>
        <v>100</v>
      </c>
      <c r="L9" s="104">
        <v>11</v>
      </c>
      <c r="M9" s="104">
        <v>11</v>
      </c>
      <c r="N9" s="104">
        <f t="shared" ref="N9:N20" si="5">M9/L9*100</f>
        <v>100</v>
      </c>
      <c r="O9" s="104">
        <v>14</v>
      </c>
      <c r="P9" s="104">
        <v>14</v>
      </c>
      <c r="Q9" s="104">
        <f t="shared" ref="Q9:Q20" si="6">P9/O9*100</f>
        <v>100</v>
      </c>
      <c r="R9" s="104">
        <v>19</v>
      </c>
      <c r="S9" s="104">
        <v>19</v>
      </c>
      <c r="T9" s="114">
        <f t="shared" ref="T9:T16" si="7">S9/R9*100</f>
        <v>100</v>
      </c>
      <c r="U9" s="130">
        <v>11</v>
      </c>
      <c r="V9" s="131">
        <v>11</v>
      </c>
      <c r="W9" s="104">
        <f t="shared" ref="W9:W20" si="8">V9/U9*100</f>
        <v>100</v>
      </c>
      <c r="X9" s="104">
        <v>13</v>
      </c>
      <c r="Y9" s="104">
        <v>13</v>
      </c>
      <c r="Z9" s="104">
        <f t="shared" ref="Z9:Z20" si="9">Y9/X9*100</f>
        <v>100</v>
      </c>
      <c r="AA9" s="104">
        <v>11</v>
      </c>
      <c r="AB9" s="104">
        <v>11</v>
      </c>
      <c r="AC9" s="104">
        <f t="shared" ref="AC9:AC20" si="10">AB9/AA9*100</f>
        <v>100</v>
      </c>
      <c r="AD9" s="104">
        <v>11</v>
      </c>
      <c r="AE9" s="104">
        <v>11</v>
      </c>
      <c r="AF9" s="104">
        <f t="shared" ref="AF9:AF20" si="11">AE9/AD9*100</f>
        <v>100</v>
      </c>
      <c r="AG9" s="104">
        <v>11</v>
      </c>
      <c r="AH9" s="104">
        <v>11</v>
      </c>
      <c r="AI9" s="104">
        <f t="shared" ref="AI9:AI20" si="12">AH9/AG9*100</f>
        <v>100</v>
      </c>
      <c r="AJ9" s="104">
        <v>11</v>
      </c>
      <c r="AK9" s="104">
        <v>11</v>
      </c>
      <c r="AL9" s="104">
        <f t="shared" ref="AL9:AL20" si="13">AK9/AJ9*100</f>
        <v>100</v>
      </c>
      <c r="AM9" s="104">
        <v>11</v>
      </c>
      <c r="AN9" s="104">
        <v>11</v>
      </c>
      <c r="AO9" s="104">
        <f t="shared" ref="AO9:AO20" si="14">AN9/AM9*100</f>
        <v>100</v>
      </c>
      <c r="AP9" s="104">
        <v>11</v>
      </c>
      <c r="AQ9" s="104">
        <v>11</v>
      </c>
      <c r="AR9" s="104">
        <f t="shared" ref="AR9:AR20" si="15">AQ9/AP9*100</f>
        <v>100</v>
      </c>
      <c r="AS9" s="104">
        <v>11</v>
      </c>
      <c r="AT9" s="104">
        <v>11</v>
      </c>
      <c r="AU9" s="104">
        <f t="shared" ref="AU9:AU20" si="16">AT9/AS9*100</f>
        <v>100</v>
      </c>
      <c r="AV9" s="104">
        <f t="shared" si="0"/>
        <v>180</v>
      </c>
      <c r="AW9" s="104">
        <f t="shared" si="1"/>
        <v>180</v>
      </c>
      <c r="AX9" s="104">
        <f t="shared" ref="AX9:AX24" si="17">AW9/AV9*100</f>
        <v>100</v>
      </c>
    </row>
    <row r="10" spans="1:53" s="110" customFormat="1" ht="16.5" customHeight="1" x14ac:dyDescent="0.2">
      <c r="A10" s="105" t="s">
        <v>35</v>
      </c>
      <c r="B10" s="78" t="s">
        <v>36</v>
      </c>
      <c r="C10" s="120">
        <v>0</v>
      </c>
      <c r="D10" s="121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/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14"/>
      <c r="U10" s="130">
        <v>0</v>
      </c>
      <c r="V10" s="131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f t="shared" si="0"/>
        <v>0</v>
      </c>
      <c r="AW10" s="104">
        <f t="shared" si="1"/>
        <v>0</v>
      </c>
      <c r="AX10" s="104">
        <v>0</v>
      </c>
    </row>
    <row r="11" spans="1:53" s="110" customFormat="1" ht="18" customHeight="1" x14ac:dyDescent="0.2">
      <c r="A11" s="105" t="s">
        <v>37</v>
      </c>
      <c r="B11" s="78" t="s">
        <v>34</v>
      </c>
      <c r="C11" s="120">
        <v>0</v>
      </c>
      <c r="D11" s="121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/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14"/>
      <c r="U11" s="130">
        <v>0</v>
      </c>
      <c r="V11" s="131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/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f t="shared" si="0"/>
        <v>0</v>
      </c>
      <c r="AW11" s="104">
        <f t="shared" si="1"/>
        <v>0</v>
      </c>
      <c r="AX11" s="104">
        <v>0</v>
      </c>
    </row>
    <row r="12" spans="1:53" s="110" customFormat="1" ht="16.5" customHeight="1" x14ac:dyDescent="0.2">
      <c r="A12" s="105" t="s">
        <v>15</v>
      </c>
      <c r="B12" s="78" t="s">
        <v>21</v>
      </c>
      <c r="C12" s="120">
        <v>70</v>
      </c>
      <c r="D12" s="121">
        <v>70</v>
      </c>
      <c r="E12" s="104">
        <f t="shared" si="2"/>
        <v>100</v>
      </c>
      <c r="F12" s="104">
        <v>92</v>
      </c>
      <c r="G12" s="104">
        <v>92</v>
      </c>
      <c r="H12" s="104">
        <f t="shared" si="3"/>
        <v>100</v>
      </c>
      <c r="I12" s="104">
        <v>60</v>
      </c>
      <c r="J12" s="104">
        <v>60</v>
      </c>
      <c r="K12" s="104">
        <f t="shared" si="4"/>
        <v>100</v>
      </c>
      <c r="L12" s="104">
        <v>35</v>
      </c>
      <c r="M12" s="104">
        <v>35</v>
      </c>
      <c r="N12" s="104">
        <f t="shared" si="5"/>
        <v>100</v>
      </c>
      <c r="O12" s="104">
        <v>50</v>
      </c>
      <c r="P12" s="104">
        <v>50</v>
      </c>
      <c r="Q12" s="104">
        <f t="shared" si="6"/>
        <v>100</v>
      </c>
      <c r="R12" s="104">
        <v>240</v>
      </c>
      <c r="S12" s="104">
        <v>240</v>
      </c>
      <c r="T12" s="114">
        <f t="shared" si="7"/>
        <v>100</v>
      </c>
      <c r="U12" s="130">
        <v>120</v>
      </c>
      <c r="V12" s="131">
        <v>120</v>
      </c>
      <c r="W12" s="104">
        <f t="shared" si="8"/>
        <v>100</v>
      </c>
      <c r="X12" s="104">
        <v>74</v>
      </c>
      <c r="Y12" s="104">
        <v>74</v>
      </c>
      <c r="Z12" s="104">
        <f t="shared" si="9"/>
        <v>100</v>
      </c>
      <c r="AA12" s="104">
        <v>100</v>
      </c>
      <c r="AB12" s="104">
        <v>100</v>
      </c>
      <c r="AC12" s="104">
        <f t="shared" si="10"/>
        <v>100</v>
      </c>
      <c r="AD12" s="104">
        <v>180</v>
      </c>
      <c r="AE12" s="104">
        <v>180</v>
      </c>
      <c r="AF12" s="104">
        <f t="shared" si="11"/>
        <v>100</v>
      </c>
      <c r="AG12" s="104">
        <v>65</v>
      </c>
      <c r="AH12" s="104">
        <v>65</v>
      </c>
      <c r="AI12" s="104">
        <f t="shared" si="12"/>
        <v>100</v>
      </c>
      <c r="AJ12" s="104">
        <v>50</v>
      </c>
      <c r="AK12" s="104">
        <v>50</v>
      </c>
      <c r="AL12" s="104">
        <v>100</v>
      </c>
      <c r="AM12" s="104">
        <v>160</v>
      </c>
      <c r="AN12" s="104">
        <v>160</v>
      </c>
      <c r="AO12" s="104">
        <f t="shared" si="14"/>
        <v>100</v>
      </c>
      <c r="AP12" s="104">
        <v>121</v>
      </c>
      <c r="AQ12" s="104">
        <v>121</v>
      </c>
      <c r="AR12" s="104">
        <f>AQ12/AP12*100</f>
        <v>100</v>
      </c>
      <c r="AS12" s="104">
        <v>20</v>
      </c>
      <c r="AT12" s="104">
        <v>20</v>
      </c>
      <c r="AU12" s="104">
        <f t="shared" si="16"/>
        <v>100</v>
      </c>
      <c r="AV12" s="104">
        <f t="shared" si="0"/>
        <v>1437</v>
      </c>
      <c r="AW12" s="104">
        <f t="shared" si="1"/>
        <v>1437</v>
      </c>
      <c r="AX12" s="104">
        <f t="shared" si="17"/>
        <v>100</v>
      </c>
    </row>
    <row r="13" spans="1:53" s="110" customFormat="1" ht="22.5" customHeight="1" x14ac:dyDescent="0.2">
      <c r="A13" s="105" t="s">
        <v>14</v>
      </c>
      <c r="B13" s="78" t="s">
        <v>21</v>
      </c>
      <c r="C13" s="120">
        <v>0</v>
      </c>
      <c r="D13" s="121">
        <v>0</v>
      </c>
      <c r="E13" s="104">
        <v>0</v>
      </c>
      <c r="F13" s="104"/>
      <c r="G13" s="104"/>
      <c r="H13" s="104">
        <v>0</v>
      </c>
      <c r="I13" s="104">
        <v>30</v>
      </c>
      <c r="J13" s="104">
        <v>30</v>
      </c>
      <c r="K13" s="104">
        <f t="shared" si="4"/>
        <v>100</v>
      </c>
      <c r="L13" s="104">
        <v>38</v>
      </c>
      <c r="M13" s="104">
        <v>38</v>
      </c>
      <c r="N13" s="104">
        <v>0</v>
      </c>
      <c r="O13" s="104">
        <v>50</v>
      </c>
      <c r="P13" s="104">
        <v>50</v>
      </c>
      <c r="Q13" s="104">
        <f t="shared" si="6"/>
        <v>100</v>
      </c>
      <c r="R13" s="104">
        <v>70</v>
      </c>
      <c r="S13" s="104">
        <v>70</v>
      </c>
      <c r="T13" s="114">
        <v>100</v>
      </c>
      <c r="U13" s="130">
        <v>0</v>
      </c>
      <c r="V13" s="131">
        <v>0</v>
      </c>
      <c r="W13" s="104">
        <v>0</v>
      </c>
      <c r="X13" s="104">
        <v>0</v>
      </c>
      <c r="Y13" s="104">
        <v>0</v>
      </c>
      <c r="Z13" s="104">
        <v>0</v>
      </c>
      <c r="AA13" s="104"/>
      <c r="AB13" s="104"/>
      <c r="AC13" s="104">
        <v>0</v>
      </c>
      <c r="AD13" s="104">
        <v>25</v>
      </c>
      <c r="AE13" s="104">
        <v>25</v>
      </c>
      <c r="AF13" s="104">
        <v>100</v>
      </c>
      <c r="AG13" s="104">
        <v>0</v>
      </c>
      <c r="AH13" s="104">
        <v>0</v>
      </c>
      <c r="AI13" s="104">
        <v>0</v>
      </c>
      <c r="AJ13" s="104">
        <v>100</v>
      </c>
      <c r="AK13" s="104">
        <v>100</v>
      </c>
      <c r="AL13" s="104">
        <f t="shared" si="13"/>
        <v>100</v>
      </c>
      <c r="AM13" s="104">
        <v>0</v>
      </c>
      <c r="AN13" s="104">
        <v>0</v>
      </c>
      <c r="AO13" s="104">
        <v>0</v>
      </c>
      <c r="AP13" s="104">
        <v>85</v>
      </c>
      <c r="AQ13" s="104">
        <v>85</v>
      </c>
      <c r="AR13" s="104">
        <f t="shared" si="15"/>
        <v>100</v>
      </c>
      <c r="AS13" s="104">
        <v>30</v>
      </c>
      <c r="AT13" s="104">
        <v>30</v>
      </c>
      <c r="AU13" s="104">
        <f t="shared" si="16"/>
        <v>100</v>
      </c>
      <c r="AV13" s="104">
        <f>AS13+AP13+AJ13+AD13+R13+O13+L13+I13</f>
        <v>428</v>
      </c>
      <c r="AW13" s="104">
        <f t="shared" si="1"/>
        <v>428</v>
      </c>
      <c r="AX13" s="104">
        <f t="shared" si="17"/>
        <v>100</v>
      </c>
    </row>
    <row r="14" spans="1:53" s="110" customFormat="1" ht="22.5" customHeight="1" x14ac:dyDescent="0.2">
      <c r="A14" s="105" t="s">
        <v>19</v>
      </c>
      <c r="B14" s="78" t="s">
        <v>21</v>
      </c>
      <c r="C14" s="120">
        <v>0</v>
      </c>
      <c r="D14" s="121">
        <v>0</v>
      </c>
      <c r="E14" s="104">
        <v>0</v>
      </c>
      <c r="F14" s="104">
        <v>20</v>
      </c>
      <c r="G14" s="104">
        <v>20</v>
      </c>
      <c r="H14" s="104">
        <f t="shared" si="3"/>
        <v>100</v>
      </c>
      <c r="I14" s="104"/>
      <c r="J14" s="104"/>
      <c r="K14" s="104"/>
      <c r="L14" s="104"/>
      <c r="M14" s="104"/>
      <c r="N14" s="104">
        <v>0</v>
      </c>
      <c r="O14" s="104"/>
      <c r="P14" s="104"/>
      <c r="Q14" s="104">
        <v>0</v>
      </c>
      <c r="R14" s="104">
        <v>0</v>
      </c>
      <c r="S14" s="104">
        <v>0</v>
      </c>
      <c r="T14" s="114">
        <v>0</v>
      </c>
      <c r="U14" s="133">
        <v>0</v>
      </c>
      <c r="V14" s="109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/>
      <c r="AE14" s="104"/>
      <c r="AF14" s="104"/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/>
      <c r="AQ14" s="104"/>
      <c r="AR14" s="104">
        <v>0</v>
      </c>
      <c r="AS14" s="104">
        <v>0</v>
      </c>
      <c r="AT14" s="104">
        <v>0</v>
      </c>
      <c r="AU14" s="104"/>
      <c r="AV14" s="104">
        <f t="shared" si="0"/>
        <v>20</v>
      </c>
      <c r="AW14" s="104">
        <f t="shared" si="1"/>
        <v>20</v>
      </c>
      <c r="AX14" s="104">
        <f t="shared" si="17"/>
        <v>100</v>
      </c>
    </row>
    <row r="15" spans="1:53" s="110" customFormat="1" ht="14.25" x14ac:dyDescent="0.2">
      <c r="A15" s="105" t="s">
        <v>17</v>
      </c>
      <c r="B15" s="103" t="s">
        <v>11</v>
      </c>
      <c r="C15" s="108">
        <v>814</v>
      </c>
      <c r="D15" s="113">
        <v>814</v>
      </c>
      <c r="E15" s="104">
        <f t="shared" si="2"/>
        <v>100</v>
      </c>
      <c r="F15" s="104">
        <v>655</v>
      </c>
      <c r="G15" s="104">
        <v>655</v>
      </c>
      <c r="H15" s="104">
        <f t="shared" si="3"/>
        <v>100</v>
      </c>
      <c r="I15" s="110">
        <v>336</v>
      </c>
      <c r="J15" s="104">
        <v>336</v>
      </c>
      <c r="K15" s="104">
        <f t="shared" si="4"/>
        <v>100</v>
      </c>
      <c r="L15" s="104">
        <v>540</v>
      </c>
      <c r="M15" s="104">
        <v>540</v>
      </c>
      <c r="N15" s="104">
        <f t="shared" si="5"/>
        <v>100</v>
      </c>
      <c r="O15" s="104">
        <v>1225</v>
      </c>
      <c r="P15" s="104">
        <v>1225</v>
      </c>
      <c r="Q15" s="104">
        <f t="shared" si="6"/>
        <v>100</v>
      </c>
      <c r="R15" s="104">
        <v>828</v>
      </c>
      <c r="S15" s="104">
        <v>828</v>
      </c>
      <c r="T15" s="114">
        <f t="shared" si="7"/>
        <v>100</v>
      </c>
      <c r="U15" s="109">
        <v>1021</v>
      </c>
      <c r="V15" s="109">
        <v>1021</v>
      </c>
      <c r="W15" s="104">
        <v>100</v>
      </c>
      <c r="X15" s="104">
        <v>1074</v>
      </c>
      <c r="Y15" s="104">
        <v>1074</v>
      </c>
      <c r="Z15" s="104">
        <f t="shared" si="9"/>
        <v>100</v>
      </c>
      <c r="AA15" s="104">
        <v>660</v>
      </c>
      <c r="AB15" s="104">
        <v>660</v>
      </c>
      <c r="AC15" s="104">
        <f t="shared" si="10"/>
        <v>100</v>
      </c>
      <c r="AD15" s="104">
        <v>1258</v>
      </c>
      <c r="AE15" s="104">
        <v>1258</v>
      </c>
      <c r="AF15" s="104">
        <f t="shared" si="11"/>
        <v>100</v>
      </c>
      <c r="AG15" s="104">
        <v>486</v>
      </c>
      <c r="AH15" s="104">
        <v>486</v>
      </c>
      <c r="AI15" s="104">
        <f t="shared" si="12"/>
        <v>100</v>
      </c>
      <c r="AJ15" s="104">
        <v>439</v>
      </c>
      <c r="AK15" s="104">
        <v>439</v>
      </c>
      <c r="AL15" s="104">
        <f>AK15/AJ15*100</f>
        <v>100</v>
      </c>
      <c r="AM15" s="104">
        <v>2409</v>
      </c>
      <c r="AN15" s="104">
        <v>2409</v>
      </c>
      <c r="AO15" s="104">
        <f t="shared" si="14"/>
        <v>100</v>
      </c>
      <c r="AP15" s="104">
        <v>1352</v>
      </c>
      <c r="AQ15" s="104">
        <v>1352</v>
      </c>
      <c r="AR15" s="104">
        <f t="shared" si="15"/>
        <v>100</v>
      </c>
      <c r="AS15" s="104">
        <v>648</v>
      </c>
      <c r="AT15" s="104">
        <v>648</v>
      </c>
      <c r="AU15" s="104">
        <f t="shared" si="16"/>
        <v>100</v>
      </c>
      <c r="AV15" s="104">
        <f t="shared" si="0"/>
        <v>13745</v>
      </c>
      <c r="AW15" s="104">
        <f t="shared" si="1"/>
        <v>13745</v>
      </c>
      <c r="AX15" s="104">
        <f t="shared" si="17"/>
        <v>100</v>
      </c>
    </row>
    <row r="16" spans="1:53" s="110" customFormat="1" ht="17.25" customHeight="1" x14ac:dyDescent="0.2">
      <c r="A16" s="105" t="s">
        <v>16</v>
      </c>
      <c r="B16" s="103" t="s">
        <v>11</v>
      </c>
      <c r="C16" s="108">
        <v>0</v>
      </c>
      <c r="D16" s="113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2400</v>
      </c>
      <c r="J16" s="104">
        <v>2400</v>
      </c>
      <c r="K16" s="104">
        <f t="shared" si="4"/>
        <v>100</v>
      </c>
      <c r="L16" s="104">
        <v>5760</v>
      </c>
      <c r="M16" s="104">
        <v>5760</v>
      </c>
      <c r="N16" s="104">
        <v>0</v>
      </c>
      <c r="O16" s="104">
        <v>6000</v>
      </c>
      <c r="P16" s="104">
        <v>6000</v>
      </c>
      <c r="Q16" s="104">
        <f t="shared" si="6"/>
        <v>100</v>
      </c>
      <c r="R16" s="104">
        <v>7000</v>
      </c>
      <c r="S16" s="104">
        <v>7000</v>
      </c>
      <c r="T16" s="114">
        <f t="shared" si="7"/>
        <v>100</v>
      </c>
      <c r="U16" s="133">
        <v>0</v>
      </c>
      <c r="V16" s="130">
        <v>0</v>
      </c>
      <c r="W16" s="104">
        <v>0</v>
      </c>
      <c r="X16" s="104"/>
      <c r="Y16" s="104"/>
      <c r="Z16" s="104">
        <v>0</v>
      </c>
      <c r="AA16" s="104"/>
      <c r="AB16" s="104"/>
      <c r="AC16" s="104">
        <v>0</v>
      </c>
      <c r="AD16" s="104">
        <v>7420</v>
      </c>
      <c r="AE16" s="104">
        <v>7420</v>
      </c>
      <c r="AF16" s="104">
        <v>100</v>
      </c>
      <c r="AG16" s="104">
        <v>0</v>
      </c>
      <c r="AH16" s="104">
        <v>0</v>
      </c>
      <c r="AI16" s="104">
        <v>0</v>
      </c>
      <c r="AJ16" s="104">
        <v>7140</v>
      </c>
      <c r="AK16" s="104">
        <v>7140</v>
      </c>
      <c r="AL16" s="104">
        <f>AK16/AJ16*100</f>
        <v>100</v>
      </c>
      <c r="AM16" s="104"/>
      <c r="AN16" s="104">
        <v>0</v>
      </c>
      <c r="AO16" s="104">
        <v>0</v>
      </c>
      <c r="AP16" s="104">
        <v>33028</v>
      </c>
      <c r="AQ16" s="104">
        <v>33028</v>
      </c>
      <c r="AR16" s="104">
        <f t="shared" si="15"/>
        <v>100</v>
      </c>
      <c r="AS16" s="104">
        <v>6936</v>
      </c>
      <c r="AT16" s="104">
        <v>6936</v>
      </c>
      <c r="AU16" s="104">
        <f t="shared" si="16"/>
        <v>100</v>
      </c>
      <c r="AV16" s="104">
        <f t="shared" si="0"/>
        <v>75684</v>
      </c>
      <c r="AW16" s="104">
        <f t="shared" si="1"/>
        <v>75684</v>
      </c>
      <c r="AX16" s="104">
        <f t="shared" si="17"/>
        <v>100</v>
      </c>
    </row>
    <row r="17" spans="1:50" s="110" customFormat="1" ht="14.25" x14ac:dyDescent="0.2">
      <c r="A17" s="119" t="s">
        <v>52</v>
      </c>
      <c r="B17" s="62" t="s">
        <v>11</v>
      </c>
      <c r="C17" s="108">
        <v>0</v>
      </c>
      <c r="D17" s="113">
        <v>0</v>
      </c>
      <c r="E17" s="104">
        <v>0</v>
      </c>
      <c r="F17" s="104">
        <v>250</v>
      </c>
      <c r="G17" s="104">
        <v>250</v>
      </c>
      <c r="H17" s="104">
        <v>100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14"/>
      <c r="U17" s="106"/>
      <c r="V17" s="106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>
        <v>0</v>
      </c>
      <c r="AH17" s="104">
        <v>0</v>
      </c>
      <c r="AI17" s="104">
        <v>0</v>
      </c>
      <c r="AJ17" s="104"/>
      <c r="AK17" s="104"/>
      <c r="AL17" s="104"/>
      <c r="AM17" s="104"/>
      <c r="AN17" s="104">
        <v>0</v>
      </c>
      <c r="AO17" s="104">
        <v>0</v>
      </c>
      <c r="AP17" s="104"/>
      <c r="AQ17" s="104"/>
      <c r="AR17" s="104"/>
      <c r="AS17" s="104">
        <v>0</v>
      </c>
      <c r="AT17" s="104">
        <v>0</v>
      </c>
      <c r="AU17" s="104">
        <v>0</v>
      </c>
      <c r="AV17" s="104">
        <f t="shared" si="0"/>
        <v>250</v>
      </c>
      <c r="AW17" s="104">
        <f t="shared" si="1"/>
        <v>250</v>
      </c>
      <c r="AX17" s="104">
        <f t="shared" si="17"/>
        <v>100</v>
      </c>
    </row>
    <row r="18" spans="1:50" s="110" customFormat="1" ht="14.25" x14ac:dyDescent="0.2">
      <c r="A18" s="102" t="s">
        <v>20</v>
      </c>
      <c r="B18" s="103" t="s">
        <v>22</v>
      </c>
      <c r="C18" s="108">
        <v>1972</v>
      </c>
      <c r="D18" s="108">
        <v>1479</v>
      </c>
      <c r="E18" s="104">
        <f t="shared" si="2"/>
        <v>75</v>
      </c>
      <c r="F18" s="108">
        <v>1972</v>
      </c>
      <c r="G18" s="108">
        <v>1479</v>
      </c>
      <c r="H18" s="104">
        <f t="shared" ref="H18" si="18">G18/F18*100</f>
        <v>75</v>
      </c>
      <c r="I18" s="108">
        <v>1972</v>
      </c>
      <c r="J18" s="108">
        <v>1479</v>
      </c>
      <c r="K18" s="104">
        <f t="shared" ref="K18" si="19">J18/I18*100</f>
        <v>75</v>
      </c>
      <c r="L18" s="108">
        <v>1972</v>
      </c>
      <c r="M18" s="108">
        <v>1479</v>
      </c>
      <c r="N18" s="104">
        <f t="shared" ref="N18" si="20">M18/L18*100</f>
        <v>75</v>
      </c>
      <c r="O18" s="108">
        <v>1972</v>
      </c>
      <c r="P18" s="108">
        <v>1479</v>
      </c>
      <c r="Q18" s="104">
        <f t="shared" ref="Q18" si="21">P18/O18*100</f>
        <v>75</v>
      </c>
      <c r="R18" s="108">
        <v>1972</v>
      </c>
      <c r="S18" s="108">
        <v>1479</v>
      </c>
      <c r="T18" s="104">
        <f t="shared" ref="T18" si="22">S18/R18*100</f>
        <v>75</v>
      </c>
      <c r="U18" s="108">
        <v>1972</v>
      </c>
      <c r="V18" s="108">
        <v>1479</v>
      </c>
      <c r="W18" s="104">
        <f t="shared" ref="W18" si="23">V18/U18*100</f>
        <v>75</v>
      </c>
      <c r="X18" s="108">
        <v>1972</v>
      </c>
      <c r="Y18" s="108">
        <v>1469</v>
      </c>
      <c r="Z18" s="104">
        <f t="shared" ref="Z18" si="24">Y18/X18*100</f>
        <v>74.492900608519278</v>
      </c>
      <c r="AA18" s="108">
        <v>1972</v>
      </c>
      <c r="AB18" s="108">
        <v>1479</v>
      </c>
      <c r="AC18" s="104">
        <f t="shared" ref="AC18" si="25">AB18/AA18*100</f>
        <v>75</v>
      </c>
      <c r="AD18" s="108">
        <v>1972</v>
      </c>
      <c r="AE18" s="108">
        <v>1479</v>
      </c>
      <c r="AF18" s="104">
        <f t="shared" ref="AF18" si="26">AE18/AD18*100</f>
        <v>75</v>
      </c>
      <c r="AG18" s="108">
        <v>1972</v>
      </c>
      <c r="AH18" s="108">
        <v>1479</v>
      </c>
      <c r="AI18" s="104">
        <f t="shared" ref="AI18" si="27">AH18/AG18*100</f>
        <v>75</v>
      </c>
      <c r="AJ18" s="108">
        <v>1972</v>
      </c>
      <c r="AK18" s="108">
        <v>1479</v>
      </c>
      <c r="AL18" s="104">
        <f t="shared" ref="AL18" si="28">AK18/AJ18*100</f>
        <v>75</v>
      </c>
      <c r="AM18" s="108">
        <v>1972</v>
      </c>
      <c r="AN18" s="108">
        <v>1479</v>
      </c>
      <c r="AO18" s="104">
        <f t="shared" ref="AO18" si="29">AN18/AM18*100</f>
        <v>75</v>
      </c>
      <c r="AP18" s="108">
        <v>1972</v>
      </c>
      <c r="AQ18" s="108">
        <v>1469</v>
      </c>
      <c r="AR18" s="104">
        <f t="shared" ref="AR18" si="30">AQ18/AP18*100</f>
        <v>74.492900608519278</v>
      </c>
      <c r="AS18" s="108">
        <v>1972</v>
      </c>
      <c r="AT18" s="108">
        <v>1479</v>
      </c>
      <c r="AU18" s="104">
        <f t="shared" ref="AU18" si="31">AT18/AS18*100</f>
        <v>75</v>
      </c>
      <c r="AV18" s="104">
        <f>AS18+AP18+AM18+AJ18+AG18+AD18+AA18+X18+U18+R18+O18+L18+I18+F18+C18</f>
        <v>29580</v>
      </c>
      <c r="AW18" s="104">
        <f>AT18+AQ18+AN18+AK18+AH18+AE18+AB18+Y18+V18+S18+P18+M18+J18+G18+D18</f>
        <v>22165</v>
      </c>
      <c r="AX18" s="104">
        <f t="shared" si="17"/>
        <v>74.932386747802568</v>
      </c>
    </row>
    <row r="19" spans="1:50" s="118" customFormat="1" ht="32.25" customHeight="1" x14ac:dyDescent="0.2">
      <c r="A19" s="115" t="s">
        <v>47</v>
      </c>
      <c r="B19" s="116" t="s">
        <v>10</v>
      </c>
      <c r="C19" s="134">
        <v>6</v>
      </c>
      <c r="D19" s="135">
        <v>6</v>
      </c>
      <c r="E19" s="104">
        <f t="shared" si="2"/>
        <v>100</v>
      </c>
      <c r="F19" s="104">
        <v>4</v>
      </c>
      <c r="G19" s="104">
        <v>4</v>
      </c>
      <c r="H19" s="104">
        <f t="shared" si="3"/>
        <v>100</v>
      </c>
      <c r="I19" s="104">
        <v>4</v>
      </c>
      <c r="J19" s="104">
        <v>4</v>
      </c>
      <c r="K19" s="104">
        <v>495</v>
      </c>
      <c r="L19" s="104">
        <v>5</v>
      </c>
      <c r="M19" s="104">
        <v>5</v>
      </c>
      <c r="N19" s="104">
        <f t="shared" si="5"/>
        <v>100</v>
      </c>
      <c r="O19" s="104">
        <v>6</v>
      </c>
      <c r="P19" s="104">
        <v>6</v>
      </c>
      <c r="Q19" s="104">
        <f t="shared" si="6"/>
        <v>100</v>
      </c>
      <c r="R19" s="104">
        <v>7</v>
      </c>
      <c r="S19" s="104">
        <v>7</v>
      </c>
      <c r="T19" s="114">
        <f>S19/R19*100</f>
        <v>100</v>
      </c>
      <c r="U19" s="104">
        <v>3</v>
      </c>
      <c r="V19" s="104">
        <v>3</v>
      </c>
      <c r="W19" s="104">
        <f t="shared" si="8"/>
        <v>100</v>
      </c>
      <c r="X19" s="104">
        <v>4</v>
      </c>
      <c r="Y19" s="104">
        <v>4</v>
      </c>
      <c r="Z19" s="104">
        <f t="shared" si="9"/>
        <v>100</v>
      </c>
      <c r="AA19" s="104">
        <v>2</v>
      </c>
      <c r="AB19" s="104">
        <v>2</v>
      </c>
      <c r="AC19" s="104">
        <f t="shared" si="10"/>
        <v>100</v>
      </c>
      <c r="AD19" s="104">
        <v>8</v>
      </c>
      <c r="AE19" s="104">
        <v>8</v>
      </c>
      <c r="AF19" s="104">
        <f t="shared" si="11"/>
        <v>100</v>
      </c>
      <c r="AG19" s="104">
        <v>7</v>
      </c>
      <c r="AH19" s="104">
        <v>7</v>
      </c>
      <c r="AI19" s="104">
        <f t="shared" si="12"/>
        <v>100</v>
      </c>
      <c r="AJ19" s="104">
        <v>2</v>
      </c>
      <c r="AK19" s="104">
        <v>2</v>
      </c>
      <c r="AL19" s="104">
        <f t="shared" si="13"/>
        <v>100</v>
      </c>
      <c r="AM19" s="104">
        <v>4</v>
      </c>
      <c r="AN19" s="104">
        <v>4</v>
      </c>
      <c r="AO19" s="117">
        <f t="shared" si="14"/>
        <v>100</v>
      </c>
      <c r="AP19" s="117">
        <v>7</v>
      </c>
      <c r="AQ19" s="117">
        <v>7</v>
      </c>
      <c r="AR19" s="117">
        <f t="shared" si="15"/>
        <v>100</v>
      </c>
      <c r="AS19" s="117">
        <v>5</v>
      </c>
      <c r="AT19" s="117">
        <v>5</v>
      </c>
      <c r="AU19" s="117">
        <f t="shared" si="16"/>
        <v>100</v>
      </c>
      <c r="AV19" s="104">
        <v>45</v>
      </c>
      <c r="AW19" s="104">
        <v>45</v>
      </c>
      <c r="AX19" s="104">
        <f t="shared" si="17"/>
        <v>100</v>
      </c>
    </row>
    <row r="20" spans="1:50" s="110" customFormat="1" ht="15" customHeight="1" x14ac:dyDescent="0.2">
      <c r="A20" s="105" t="s">
        <v>18</v>
      </c>
      <c r="B20" s="103" t="s">
        <v>10</v>
      </c>
      <c r="C20" s="108">
        <v>1</v>
      </c>
      <c r="D20" s="113">
        <v>1</v>
      </c>
      <c r="E20" s="104">
        <f t="shared" si="2"/>
        <v>100</v>
      </c>
      <c r="F20" s="104">
        <v>7</v>
      </c>
      <c r="G20" s="104">
        <v>7</v>
      </c>
      <c r="H20" s="104">
        <f t="shared" si="3"/>
        <v>100</v>
      </c>
      <c r="I20" s="104">
        <v>2</v>
      </c>
      <c r="J20" s="104">
        <v>2</v>
      </c>
      <c r="K20" s="104">
        <f>J19/I19*100</f>
        <v>100</v>
      </c>
      <c r="L20" s="104">
        <v>3</v>
      </c>
      <c r="M20" s="104">
        <v>3</v>
      </c>
      <c r="N20" s="104">
        <f t="shared" si="5"/>
        <v>100</v>
      </c>
      <c r="O20" s="104">
        <v>3</v>
      </c>
      <c r="P20" s="104">
        <v>3</v>
      </c>
      <c r="Q20" s="104">
        <f t="shared" si="6"/>
        <v>100</v>
      </c>
      <c r="R20" s="104">
        <v>2</v>
      </c>
      <c r="S20" s="104">
        <v>2</v>
      </c>
      <c r="T20" s="114">
        <f>S20/R20*100</f>
        <v>100</v>
      </c>
      <c r="U20" s="104">
        <v>2</v>
      </c>
      <c r="V20" s="104">
        <v>2</v>
      </c>
      <c r="W20" s="104">
        <f t="shared" si="8"/>
        <v>100</v>
      </c>
      <c r="X20" s="104">
        <v>1</v>
      </c>
      <c r="Y20" s="104">
        <v>1</v>
      </c>
      <c r="Z20" s="104">
        <f t="shared" si="9"/>
        <v>100</v>
      </c>
      <c r="AA20" s="104">
        <v>2</v>
      </c>
      <c r="AB20" s="104">
        <v>2</v>
      </c>
      <c r="AC20" s="104">
        <f t="shared" si="10"/>
        <v>100</v>
      </c>
      <c r="AD20" s="104">
        <v>2</v>
      </c>
      <c r="AE20" s="104">
        <v>2</v>
      </c>
      <c r="AF20" s="104">
        <f t="shared" si="11"/>
        <v>100</v>
      </c>
      <c r="AG20" s="104">
        <v>1</v>
      </c>
      <c r="AH20" s="104">
        <v>1</v>
      </c>
      <c r="AI20" s="104">
        <f t="shared" si="12"/>
        <v>100</v>
      </c>
      <c r="AJ20" s="104">
        <v>2</v>
      </c>
      <c r="AK20" s="104">
        <v>2</v>
      </c>
      <c r="AL20" s="104">
        <f t="shared" si="13"/>
        <v>100</v>
      </c>
      <c r="AM20" s="104">
        <v>1</v>
      </c>
      <c r="AN20" s="104">
        <v>1</v>
      </c>
      <c r="AO20" s="104">
        <f t="shared" si="14"/>
        <v>100</v>
      </c>
      <c r="AP20" s="104">
        <v>10</v>
      </c>
      <c r="AQ20" s="104">
        <v>10</v>
      </c>
      <c r="AR20" s="104">
        <f t="shared" si="15"/>
        <v>100</v>
      </c>
      <c r="AS20" s="104">
        <v>3</v>
      </c>
      <c r="AT20" s="104">
        <v>3</v>
      </c>
      <c r="AU20" s="104">
        <f t="shared" si="16"/>
        <v>100</v>
      </c>
      <c r="AV20" s="104">
        <f t="shared" ref="AV20:AV24" si="32">C20+F20+I20+L20+O20+R20+U20+X20+AA20+AD20+AG20+AJ20+AM20+AP20+AS20</f>
        <v>42</v>
      </c>
      <c r="AW20" s="104">
        <f t="shared" si="1"/>
        <v>42</v>
      </c>
      <c r="AX20" s="104">
        <f t="shared" si="17"/>
        <v>100</v>
      </c>
    </row>
    <row r="21" spans="1:50" s="110" customFormat="1" ht="14.25" x14ac:dyDescent="0.2">
      <c r="A21" s="104" t="s">
        <v>195</v>
      </c>
      <c r="B21" s="111" t="s">
        <v>21</v>
      </c>
      <c r="C21" s="109">
        <v>0</v>
      </c>
      <c r="D21" s="112">
        <v>0</v>
      </c>
      <c r="E21" s="112">
        <v>0</v>
      </c>
      <c r="F21" s="104">
        <v>17</v>
      </c>
      <c r="G21" s="104">
        <v>17</v>
      </c>
      <c r="H21" s="104">
        <v>100</v>
      </c>
      <c r="I21" s="104">
        <v>0</v>
      </c>
      <c r="J21" s="104">
        <v>0</v>
      </c>
      <c r="K21" s="104">
        <f>J20/I20*100</f>
        <v>100</v>
      </c>
      <c r="L21" s="104">
        <v>30</v>
      </c>
      <c r="M21" s="104">
        <v>30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/>
      <c r="AA21" s="104">
        <v>50</v>
      </c>
      <c r="AB21" s="104">
        <v>50</v>
      </c>
      <c r="AC21" s="104">
        <v>100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f t="shared" si="32"/>
        <v>97</v>
      </c>
      <c r="AW21" s="104">
        <f t="shared" si="1"/>
        <v>97</v>
      </c>
      <c r="AX21" s="104">
        <f t="shared" si="17"/>
        <v>100</v>
      </c>
    </row>
    <row r="22" spans="1:50" s="110" customFormat="1" ht="14.25" x14ac:dyDescent="0.2">
      <c r="A22" s="104" t="s">
        <v>196</v>
      </c>
      <c r="B22" s="104" t="s">
        <v>11</v>
      </c>
      <c r="C22" s="104">
        <v>0</v>
      </c>
      <c r="D22" s="104">
        <v>0</v>
      </c>
      <c r="E22" s="104">
        <v>0</v>
      </c>
      <c r="F22" s="104">
        <v>300</v>
      </c>
      <c r="G22" s="104">
        <v>300</v>
      </c>
      <c r="H22" s="104">
        <v>100</v>
      </c>
      <c r="I22" s="104">
        <v>0</v>
      </c>
      <c r="J22" s="104">
        <v>0</v>
      </c>
      <c r="K22" s="104">
        <v>0</v>
      </c>
      <c r="L22" s="104">
        <v>297</v>
      </c>
      <c r="M22" s="104">
        <v>297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/>
      <c r="AA22" s="104">
        <v>315</v>
      </c>
      <c r="AB22" s="104">
        <v>315</v>
      </c>
      <c r="AC22" s="104">
        <v>100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f t="shared" si="32"/>
        <v>912</v>
      </c>
      <c r="AW22" s="104">
        <f t="shared" si="1"/>
        <v>912</v>
      </c>
      <c r="AX22" s="104">
        <f t="shared" si="17"/>
        <v>100</v>
      </c>
    </row>
    <row r="23" spans="1:50" s="110" customFormat="1" ht="14.25" x14ac:dyDescent="0.2">
      <c r="A23" s="104" t="s">
        <v>190</v>
      </c>
      <c r="B23" s="104" t="s">
        <v>21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20</v>
      </c>
      <c r="AT23" s="104">
        <v>20</v>
      </c>
      <c r="AU23" s="104">
        <v>100</v>
      </c>
      <c r="AV23" s="104">
        <f t="shared" si="32"/>
        <v>20</v>
      </c>
      <c r="AW23" s="104">
        <f t="shared" si="1"/>
        <v>20</v>
      </c>
      <c r="AX23" s="104">
        <f t="shared" si="17"/>
        <v>100</v>
      </c>
    </row>
    <row r="24" spans="1:50" s="110" customFormat="1" ht="14.25" x14ac:dyDescent="0.2">
      <c r="A24" s="104" t="s">
        <v>191</v>
      </c>
      <c r="B24" s="104" t="s">
        <v>11</v>
      </c>
      <c r="C24" s="104">
        <v>0</v>
      </c>
      <c r="D24" s="104">
        <v>0</v>
      </c>
      <c r="E24" s="104">
        <v>0</v>
      </c>
      <c r="F24" s="104">
        <v>0</v>
      </c>
      <c r="G24" s="104"/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90</v>
      </c>
      <c r="AT24" s="104">
        <v>90</v>
      </c>
      <c r="AU24" s="104">
        <v>100</v>
      </c>
      <c r="AV24" s="104">
        <f t="shared" si="32"/>
        <v>90</v>
      </c>
      <c r="AW24" s="104">
        <f t="shared" si="1"/>
        <v>90</v>
      </c>
      <c r="AX24" s="104">
        <f t="shared" si="17"/>
        <v>100</v>
      </c>
    </row>
  </sheetData>
  <mergeCells count="35">
    <mergeCell ref="AV5:AX5"/>
    <mergeCell ref="AM5:AO5"/>
    <mergeCell ref="AP5:AR5"/>
    <mergeCell ref="AS5:AU5"/>
    <mergeCell ref="L5:N5"/>
    <mergeCell ref="O5:Q5"/>
    <mergeCell ref="AJ5:AL5"/>
    <mergeCell ref="AG5:AI5"/>
    <mergeCell ref="AD5:AF5"/>
    <mergeCell ref="AA5:AC5"/>
    <mergeCell ref="X5:Z5"/>
    <mergeCell ref="E1:F1"/>
    <mergeCell ref="U5:W5"/>
    <mergeCell ref="C5:E5"/>
    <mergeCell ref="F5:H5"/>
    <mergeCell ref="I5:K5"/>
    <mergeCell ref="R5:T5"/>
    <mergeCell ref="C4:E4"/>
    <mergeCell ref="F4:H4"/>
    <mergeCell ref="I4:K4"/>
    <mergeCell ref="L4:N4"/>
    <mergeCell ref="O4:Q4"/>
    <mergeCell ref="R4:T4"/>
    <mergeCell ref="U4:W4"/>
    <mergeCell ref="A2:G2"/>
    <mergeCell ref="A4:A6"/>
    <mergeCell ref="B4:B6"/>
    <mergeCell ref="AS4:AU4"/>
    <mergeCell ref="X4:Z4"/>
    <mergeCell ref="AA4:AC4"/>
    <mergeCell ref="AD4:AF4"/>
    <mergeCell ref="AG4:AI4"/>
    <mergeCell ref="AJ4:AL4"/>
    <mergeCell ref="AM4:AO4"/>
    <mergeCell ref="AP4:AR4"/>
  </mergeCells>
  <pageMargins left="0.25" right="0.25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46.85546875" style="28" customWidth="1"/>
    <col min="2" max="2" width="9" style="28" customWidth="1"/>
    <col min="3" max="3" width="7" style="28" customWidth="1"/>
    <col min="4" max="4" width="9.85546875" style="28" customWidth="1"/>
    <col min="5" max="5" width="12.85546875" style="28" customWidth="1"/>
    <col min="6" max="6" width="15" style="59" customWidth="1"/>
    <col min="7" max="7" width="12.7109375" style="28" customWidth="1"/>
    <col min="8" max="8" width="11.5703125" style="28" customWidth="1"/>
    <col min="9" max="9" width="13.28515625" style="59" customWidth="1"/>
    <col min="10" max="10" width="14.7109375" style="28" customWidth="1"/>
    <col min="11" max="11" width="13.85546875" style="28" customWidth="1"/>
    <col min="12" max="12" width="15" style="28" customWidth="1"/>
    <col min="13" max="16384" width="9.140625" style="28"/>
  </cols>
  <sheetData>
    <row r="1" spans="1:12" x14ac:dyDescent="0.25">
      <c r="F1" s="28"/>
      <c r="H1" s="276" t="s">
        <v>29</v>
      </c>
      <c r="I1" s="276"/>
      <c r="J1" s="276"/>
      <c r="K1" s="276"/>
      <c r="L1" s="276"/>
    </row>
    <row r="2" spans="1:12" s="208" customFormat="1" ht="67.5" customHeight="1" x14ac:dyDescent="0.25">
      <c r="A2" s="278" t="s">
        <v>224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59.25" customHeight="1" x14ac:dyDescent="0.25">
      <c r="A3" s="277" t="s">
        <v>26</v>
      </c>
      <c r="B3" s="263" t="s">
        <v>39</v>
      </c>
      <c r="C3" s="263"/>
      <c r="D3" s="279" t="s">
        <v>175</v>
      </c>
      <c r="E3" s="279"/>
      <c r="F3" s="279"/>
      <c r="G3" s="279" t="s">
        <v>179</v>
      </c>
      <c r="H3" s="279"/>
      <c r="I3" s="279"/>
      <c r="J3" s="279" t="s">
        <v>61</v>
      </c>
      <c r="K3" s="279"/>
      <c r="L3" s="279"/>
    </row>
    <row r="4" spans="1:12" ht="63" customHeight="1" x14ac:dyDescent="0.25">
      <c r="A4" s="277"/>
      <c r="B4" s="73" t="s">
        <v>40</v>
      </c>
      <c r="C4" s="73" t="s">
        <v>41</v>
      </c>
      <c r="D4" s="166" t="s">
        <v>216</v>
      </c>
      <c r="E4" s="164" t="s">
        <v>217</v>
      </c>
      <c r="F4" s="77" t="s">
        <v>25</v>
      </c>
      <c r="G4" s="166" t="s">
        <v>216</v>
      </c>
      <c r="H4" s="164" t="s">
        <v>217</v>
      </c>
      <c r="I4" s="77" t="s">
        <v>25</v>
      </c>
      <c r="J4" s="166" t="s">
        <v>216</v>
      </c>
      <c r="K4" s="164" t="s">
        <v>217</v>
      </c>
      <c r="L4" s="77" t="s">
        <v>25</v>
      </c>
    </row>
    <row r="5" spans="1:12" ht="15" customHeight="1" x14ac:dyDescent="0.25">
      <c r="A5" s="62">
        <v>1</v>
      </c>
      <c r="B5" s="73">
        <v>2</v>
      </c>
      <c r="C5" s="62">
        <v>3</v>
      </c>
      <c r="D5" s="73">
        <v>4</v>
      </c>
      <c r="E5" s="62">
        <v>5</v>
      </c>
      <c r="F5" s="73">
        <v>6</v>
      </c>
      <c r="G5" s="73">
        <v>4</v>
      </c>
      <c r="H5" s="62">
        <v>5</v>
      </c>
      <c r="I5" s="73">
        <v>6</v>
      </c>
      <c r="J5" s="62">
        <v>19</v>
      </c>
      <c r="K5" s="73">
        <v>20</v>
      </c>
      <c r="L5" s="62">
        <v>21</v>
      </c>
    </row>
    <row r="6" spans="1:12" ht="29.25" customHeight="1" x14ac:dyDescent="0.25">
      <c r="A6" s="280" t="s">
        <v>176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2"/>
    </row>
    <row r="7" spans="1:12" ht="30" x14ac:dyDescent="0.25">
      <c r="A7" s="58" t="s">
        <v>177</v>
      </c>
      <c r="B7" s="73" t="s">
        <v>34</v>
      </c>
      <c r="C7" s="32">
        <v>744</v>
      </c>
      <c r="D7" s="32">
        <v>80</v>
      </c>
      <c r="E7" s="71">
        <v>80</v>
      </c>
      <c r="F7" s="32">
        <f t="shared" ref="F7:F8" si="0">E7/D7*100</f>
        <v>100</v>
      </c>
      <c r="G7" s="32"/>
      <c r="H7" s="32"/>
      <c r="I7" s="71"/>
      <c r="J7" s="71">
        <f>D7+G7</f>
        <v>80</v>
      </c>
      <c r="K7" s="71">
        <f>E7+H7</f>
        <v>80</v>
      </c>
      <c r="L7" s="71">
        <f>K7/J7*100</f>
        <v>100</v>
      </c>
    </row>
    <row r="8" spans="1:12" ht="28.5" x14ac:dyDescent="0.25">
      <c r="A8" s="58" t="s">
        <v>178</v>
      </c>
      <c r="B8" s="62" t="s">
        <v>21</v>
      </c>
      <c r="C8" s="29">
        <v>792</v>
      </c>
      <c r="D8" s="32">
        <v>119</v>
      </c>
      <c r="E8" s="32">
        <v>119</v>
      </c>
      <c r="F8" s="137">
        <f t="shared" si="0"/>
        <v>100</v>
      </c>
      <c r="G8" s="32"/>
      <c r="H8" s="32"/>
      <c r="I8" s="71"/>
      <c r="J8" s="71">
        <f t="shared" ref="J8:J9" si="1">D8+G8</f>
        <v>119</v>
      </c>
      <c r="K8" s="71">
        <f t="shared" ref="K8:K9" si="2">E8+H8</f>
        <v>119</v>
      </c>
      <c r="L8" s="137">
        <f>F8</f>
        <v>100</v>
      </c>
    </row>
    <row r="9" spans="1:12" ht="30" x14ac:dyDescent="0.25">
      <c r="A9" s="58" t="s">
        <v>38</v>
      </c>
      <c r="B9" s="62" t="s">
        <v>50</v>
      </c>
      <c r="C9" s="29">
        <v>642</v>
      </c>
      <c r="D9" s="32">
        <v>0</v>
      </c>
      <c r="E9" s="32">
        <v>0</v>
      </c>
      <c r="F9" s="32"/>
      <c r="G9" s="32">
        <v>1</v>
      </c>
      <c r="H9" s="32">
        <v>0</v>
      </c>
      <c r="I9" s="71">
        <f t="shared" ref="I9" si="3">H9/G9*100</f>
        <v>0</v>
      </c>
      <c r="J9" s="71">
        <f t="shared" si="1"/>
        <v>1</v>
      </c>
      <c r="K9" s="71">
        <f t="shared" si="2"/>
        <v>0</v>
      </c>
      <c r="L9" s="71">
        <f t="shared" ref="L9" si="4">K9/J9*100</f>
        <v>0</v>
      </c>
    </row>
  </sheetData>
  <mergeCells count="8">
    <mergeCell ref="H1:L1"/>
    <mergeCell ref="A3:A4"/>
    <mergeCell ref="A2:L2"/>
    <mergeCell ref="J3:L3"/>
    <mergeCell ref="A6:L6"/>
    <mergeCell ref="B3:C3"/>
    <mergeCell ref="D3:F3"/>
    <mergeCell ref="G3:I3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"/>
  <sheetViews>
    <sheetView zoomScale="90" zoomScaleNormal="90" workbookViewId="0">
      <selection activeCell="N10" sqref="N10:P10"/>
    </sheetView>
  </sheetViews>
  <sheetFormatPr defaultColWidth="9.140625" defaultRowHeight="15" x14ac:dyDescent="0.25"/>
  <cols>
    <col min="1" max="1" width="3.85546875" style="28" customWidth="1"/>
    <col min="2" max="2" width="38.28515625" style="28" customWidth="1"/>
    <col min="3" max="3" width="11.85546875" style="28" customWidth="1"/>
    <col min="4" max="4" width="7.7109375" style="28" customWidth="1"/>
    <col min="5" max="5" width="11.42578125" style="28" customWidth="1"/>
    <col min="6" max="6" width="12.85546875" style="28" customWidth="1"/>
    <col min="7" max="7" width="12.5703125" style="28" customWidth="1"/>
    <col min="8" max="8" width="12.7109375" style="28" customWidth="1"/>
    <col min="9" max="9" width="11.85546875" style="28" customWidth="1"/>
    <col min="10" max="10" width="12.7109375" style="28" customWidth="1"/>
    <col min="11" max="11" width="12.5703125" style="28" customWidth="1"/>
    <col min="12" max="12" width="12.28515625" style="28" customWidth="1"/>
    <col min="13" max="13" width="13" style="28" customWidth="1"/>
    <col min="14" max="14" width="11.5703125" style="28" customWidth="1"/>
    <col min="15" max="15" width="12.5703125" style="28" customWidth="1"/>
    <col min="16" max="16" width="13.28515625" style="28" customWidth="1"/>
    <col min="17" max="17" width="14.85546875" style="28" customWidth="1"/>
    <col min="18" max="18" width="14.7109375" style="28" customWidth="1"/>
    <col min="19" max="19" width="9.5703125" style="28" customWidth="1"/>
    <col min="20" max="16384" width="9.140625" style="28"/>
  </cols>
  <sheetData>
    <row r="1" spans="1:20" x14ac:dyDescent="0.25">
      <c r="F1" s="259" t="s">
        <v>28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0" s="209" customFormat="1" ht="59.25" customHeight="1" x14ac:dyDescent="0.3">
      <c r="B2" s="290" t="s">
        <v>225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10"/>
      <c r="R2" s="210"/>
      <c r="S2" s="210"/>
      <c r="T2" s="210"/>
    </row>
    <row r="3" spans="1:20" ht="2.25" customHeight="1" x14ac:dyDescent="0.25"/>
    <row r="4" spans="1:20" s="31" customFormat="1" ht="100.5" customHeight="1" x14ac:dyDescent="0.25">
      <c r="A4" s="286" t="s">
        <v>54</v>
      </c>
      <c r="B4" s="288" t="s">
        <v>26</v>
      </c>
      <c r="C4" s="283" t="s">
        <v>49</v>
      </c>
      <c r="D4" s="285"/>
      <c r="E4" s="283" t="s">
        <v>55</v>
      </c>
      <c r="F4" s="284"/>
      <c r="G4" s="285"/>
      <c r="H4" s="283" t="s">
        <v>56</v>
      </c>
      <c r="I4" s="284"/>
      <c r="J4" s="285"/>
      <c r="K4" s="283" t="s">
        <v>57</v>
      </c>
      <c r="L4" s="284"/>
      <c r="M4" s="285"/>
      <c r="N4" s="283" t="s">
        <v>51</v>
      </c>
      <c r="O4" s="284"/>
      <c r="P4" s="285"/>
    </row>
    <row r="5" spans="1:20" ht="42.75" x14ac:dyDescent="0.25">
      <c r="A5" s="287"/>
      <c r="B5" s="289"/>
      <c r="C5" s="88" t="s">
        <v>40</v>
      </c>
      <c r="D5" s="62" t="s">
        <v>41</v>
      </c>
      <c r="E5" s="207" t="s">
        <v>218</v>
      </c>
      <c r="F5" s="86" t="s">
        <v>217</v>
      </c>
      <c r="G5" s="62" t="s">
        <v>25</v>
      </c>
      <c r="H5" s="207" t="s">
        <v>218</v>
      </c>
      <c r="I5" s="207" t="s">
        <v>217</v>
      </c>
      <c r="J5" s="62" t="s">
        <v>25</v>
      </c>
      <c r="K5" s="127" t="s">
        <v>218</v>
      </c>
      <c r="L5" s="207" t="s">
        <v>217</v>
      </c>
      <c r="M5" s="62" t="s">
        <v>25</v>
      </c>
      <c r="N5" s="207" t="s">
        <v>218</v>
      </c>
      <c r="O5" s="207" t="s">
        <v>217</v>
      </c>
      <c r="P5" s="62" t="s">
        <v>25</v>
      </c>
    </row>
    <row r="6" spans="1:20" ht="19.5" customHeight="1" x14ac:dyDescent="0.25">
      <c r="A6" s="29">
        <v>1</v>
      </c>
      <c r="B6" s="29">
        <v>2</v>
      </c>
      <c r="C6" s="62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</row>
    <row r="7" spans="1:20" s="75" customFormat="1" ht="57" x14ac:dyDescent="0.2">
      <c r="A7" s="76">
        <v>1</v>
      </c>
      <c r="B7" s="237" t="s">
        <v>194</v>
      </c>
      <c r="C7" s="97" t="s">
        <v>34</v>
      </c>
      <c r="D7" s="97">
        <v>744</v>
      </c>
      <c r="E7" s="97">
        <v>0</v>
      </c>
      <c r="F7" s="97">
        <v>0</v>
      </c>
      <c r="G7" s="97">
        <v>0</v>
      </c>
      <c r="H7" s="138">
        <v>90</v>
      </c>
      <c r="I7" s="138">
        <v>90</v>
      </c>
      <c r="J7" s="139">
        <f t="shared" ref="J7:J13" si="0">I7/H7*100</f>
        <v>100</v>
      </c>
      <c r="K7" s="97">
        <v>90</v>
      </c>
      <c r="L7" s="97">
        <v>90</v>
      </c>
      <c r="M7" s="154">
        <f>L7/K7*100</f>
        <v>100</v>
      </c>
      <c r="N7" s="154">
        <f>E7+H7+K7</f>
        <v>180</v>
      </c>
      <c r="O7" s="154">
        <f>F7+I7+L7</f>
        <v>180</v>
      </c>
      <c r="P7" s="139">
        <f>O7/N7*100</f>
        <v>100</v>
      </c>
    </row>
    <row r="8" spans="1:20" s="75" customFormat="1" ht="58.5" customHeight="1" x14ac:dyDescent="0.2">
      <c r="A8" s="76">
        <v>2</v>
      </c>
      <c r="B8" s="99" t="s">
        <v>33</v>
      </c>
      <c r="C8" s="97" t="s">
        <v>43</v>
      </c>
      <c r="D8" s="97">
        <v>642</v>
      </c>
      <c r="E8" s="97">
        <v>0</v>
      </c>
      <c r="F8" s="97">
        <v>0</v>
      </c>
      <c r="G8" s="97">
        <v>0</v>
      </c>
      <c r="H8" s="97">
        <v>14</v>
      </c>
      <c r="I8" s="138">
        <v>14</v>
      </c>
      <c r="J8" s="139">
        <f t="shared" si="0"/>
        <v>100</v>
      </c>
      <c r="K8" s="97">
        <v>0</v>
      </c>
      <c r="L8" s="97">
        <v>0</v>
      </c>
      <c r="M8" s="154">
        <v>0</v>
      </c>
      <c r="N8" s="154">
        <f t="shared" ref="N8:N13" si="1">E8+H8+K8</f>
        <v>14</v>
      </c>
      <c r="O8" s="154">
        <f t="shared" ref="O8:O12" si="2">F8+I8+L8</f>
        <v>14</v>
      </c>
      <c r="P8" s="139">
        <f t="shared" ref="P8:P13" si="3">O8/N8*100</f>
        <v>100</v>
      </c>
    </row>
    <row r="9" spans="1:20" s="75" customFormat="1" ht="31.5" customHeight="1" x14ac:dyDescent="0.2">
      <c r="A9" s="76">
        <v>3</v>
      </c>
      <c r="B9" s="236" t="s">
        <v>35</v>
      </c>
      <c r="C9" s="214" t="s">
        <v>36</v>
      </c>
      <c r="D9" s="214">
        <v>55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139">
        <v>0</v>
      </c>
      <c r="K9" s="214">
        <v>0</v>
      </c>
      <c r="L9" s="214">
        <v>0</v>
      </c>
      <c r="M9" s="214">
        <v>0</v>
      </c>
      <c r="N9" s="214">
        <f t="shared" si="1"/>
        <v>0</v>
      </c>
      <c r="O9" s="214">
        <f t="shared" si="2"/>
        <v>0</v>
      </c>
      <c r="P9" s="139">
        <v>0</v>
      </c>
    </row>
    <row r="10" spans="1:20" s="75" customFormat="1" ht="26.25" customHeight="1" x14ac:dyDescent="0.2">
      <c r="A10" s="76">
        <v>4</v>
      </c>
      <c r="B10" s="99" t="s">
        <v>53</v>
      </c>
      <c r="C10" s="97" t="s">
        <v>48</v>
      </c>
      <c r="D10" s="97">
        <v>796</v>
      </c>
      <c r="E10" s="97">
        <v>14</v>
      </c>
      <c r="F10" s="138">
        <v>10</v>
      </c>
      <c r="G10" s="139">
        <f t="shared" ref="G10" si="4">F10/E10*100</f>
        <v>71.428571428571431</v>
      </c>
      <c r="H10" s="138">
        <v>0</v>
      </c>
      <c r="I10" s="97">
        <v>0</v>
      </c>
      <c r="J10" s="139">
        <v>0</v>
      </c>
      <c r="K10" s="97">
        <v>30</v>
      </c>
      <c r="L10" s="138">
        <v>23</v>
      </c>
      <c r="M10" s="100">
        <f>L10/K10*100</f>
        <v>76.666666666666671</v>
      </c>
      <c r="N10" s="256">
        <f>K10+H10+E10</f>
        <v>44</v>
      </c>
      <c r="O10" s="256">
        <f>L10+I10+F10</f>
        <v>33</v>
      </c>
      <c r="P10" s="100">
        <f>O10/N10*100</f>
        <v>75</v>
      </c>
    </row>
    <row r="11" spans="1:20" ht="36" customHeight="1" x14ac:dyDescent="0.25">
      <c r="A11" s="30">
        <v>5</v>
      </c>
      <c r="B11" s="101" t="s">
        <v>37</v>
      </c>
      <c r="C11" s="73" t="s">
        <v>44</v>
      </c>
      <c r="D11" s="32">
        <v>744</v>
      </c>
      <c r="E11" s="32">
        <v>0</v>
      </c>
      <c r="F11" s="32">
        <v>0</v>
      </c>
      <c r="G11" s="32">
        <v>0</v>
      </c>
      <c r="H11" s="71">
        <v>0</v>
      </c>
      <c r="I11" s="32">
        <v>0</v>
      </c>
      <c r="J11" s="139">
        <v>0</v>
      </c>
      <c r="K11" s="32">
        <v>0</v>
      </c>
      <c r="L11" s="32">
        <v>0</v>
      </c>
      <c r="M11" s="71">
        <v>0</v>
      </c>
      <c r="N11" s="71">
        <f t="shared" si="1"/>
        <v>0</v>
      </c>
      <c r="O11" s="71">
        <f t="shared" si="2"/>
        <v>0</v>
      </c>
      <c r="P11" s="159">
        <v>0</v>
      </c>
    </row>
    <row r="12" spans="1:20" s="75" customFormat="1" ht="43.5" customHeight="1" x14ac:dyDescent="0.2">
      <c r="A12" s="76">
        <v>6</v>
      </c>
      <c r="B12" s="101" t="s">
        <v>13</v>
      </c>
      <c r="C12" s="97" t="s">
        <v>21</v>
      </c>
      <c r="D12" s="97">
        <v>792</v>
      </c>
      <c r="E12" s="97">
        <v>0</v>
      </c>
      <c r="F12" s="97">
        <v>0</v>
      </c>
      <c r="G12" s="97">
        <v>0</v>
      </c>
      <c r="H12" s="138">
        <v>80</v>
      </c>
      <c r="I12" s="138">
        <v>80</v>
      </c>
      <c r="J12" s="139">
        <f t="shared" si="0"/>
        <v>100</v>
      </c>
      <c r="K12" s="97">
        <v>0</v>
      </c>
      <c r="L12" s="97">
        <v>0</v>
      </c>
      <c r="M12" s="154">
        <v>0</v>
      </c>
      <c r="N12" s="154">
        <f t="shared" si="1"/>
        <v>80</v>
      </c>
      <c r="O12" s="154">
        <f t="shared" si="2"/>
        <v>80</v>
      </c>
      <c r="P12" s="139">
        <f t="shared" si="3"/>
        <v>100</v>
      </c>
    </row>
    <row r="13" spans="1:20" s="75" customFormat="1" ht="22.5" customHeight="1" x14ac:dyDescent="0.2">
      <c r="A13" s="76">
        <v>7</v>
      </c>
      <c r="B13" s="98" t="s">
        <v>20</v>
      </c>
      <c r="C13" s="97" t="s">
        <v>22</v>
      </c>
      <c r="D13" s="97">
        <v>356</v>
      </c>
      <c r="E13" s="97">
        <v>0</v>
      </c>
      <c r="F13" s="97">
        <v>0</v>
      </c>
      <c r="G13" s="97">
        <v>0</v>
      </c>
      <c r="H13" s="138">
        <v>1972</v>
      </c>
      <c r="I13" s="138">
        <v>1479</v>
      </c>
      <c r="J13" s="139">
        <f t="shared" si="0"/>
        <v>75</v>
      </c>
      <c r="K13" s="97">
        <v>0</v>
      </c>
      <c r="L13" s="97">
        <v>0</v>
      </c>
      <c r="M13" s="154">
        <v>0</v>
      </c>
      <c r="N13" s="154">
        <f t="shared" si="1"/>
        <v>1972</v>
      </c>
      <c r="O13" s="154">
        <f>+I13</f>
        <v>1479</v>
      </c>
      <c r="P13" s="139">
        <f t="shared" si="3"/>
        <v>75</v>
      </c>
    </row>
  </sheetData>
  <mergeCells count="9">
    <mergeCell ref="F1:P1"/>
    <mergeCell ref="N4:P4"/>
    <mergeCell ref="A4:A5"/>
    <mergeCell ref="B4:B5"/>
    <mergeCell ref="C4:D4"/>
    <mergeCell ref="K4:M4"/>
    <mergeCell ref="E4:G4"/>
    <mergeCell ref="H4:J4"/>
    <mergeCell ref="B2:P2"/>
  </mergeCells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"/>
  <sheetViews>
    <sheetView zoomScale="90" zoomScaleNormal="90" workbookViewId="0">
      <selection activeCell="U4" sqref="U4"/>
    </sheetView>
  </sheetViews>
  <sheetFormatPr defaultColWidth="9.140625" defaultRowHeight="15" x14ac:dyDescent="0.25"/>
  <cols>
    <col min="1" max="1" width="43" style="28" customWidth="1"/>
    <col min="2" max="2" width="9.42578125" style="28" customWidth="1"/>
    <col min="3" max="3" width="7" style="28" customWidth="1"/>
    <col min="4" max="4" width="10.28515625" style="28" customWidth="1"/>
    <col min="5" max="5" width="10.85546875" style="28" customWidth="1"/>
    <col min="6" max="6" width="9.42578125" style="28" customWidth="1"/>
    <col min="7" max="7" width="11.28515625" style="28" customWidth="1"/>
    <col min="8" max="8" width="12.42578125" style="28" customWidth="1"/>
    <col min="9" max="9" width="9.7109375" style="28" customWidth="1"/>
    <col min="10" max="10" width="11.7109375" style="28" customWidth="1"/>
    <col min="11" max="11" width="10.140625" style="28" customWidth="1"/>
    <col min="12" max="12" width="9.7109375" style="28" customWidth="1"/>
    <col min="13" max="13" width="11.85546875" style="28" customWidth="1"/>
    <col min="14" max="14" width="11.42578125" style="28" customWidth="1"/>
    <col min="15" max="15" width="9.42578125" style="28" customWidth="1"/>
    <col min="16" max="16" width="11.85546875" style="28" customWidth="1"/>
    <col min="17" max="17" width="12.28515625" style="28" customWidth="1"/>
    <col min="18" max="18" width="12.140625" style="28" customWidth="1"/>
    <col min="19" max="42" width="11.140625" style="28" customWidth="1"/>
    <col min="43" max="16384" width="9.140625" style="28"/>
  </cols>
  <sheetData>
    <row r="1" spans="1:18" ht="24" customHeight="1" x14ac:dyDescent="0.25">
      <c r="A1" s="259" t="s">
        <v>180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s="208" customFormat="1" ht="57.75" customHeight="1" x14ac:dyDescent="0.25">
      <c r="A2" s="296" t="s">
        <v>226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65.25" customHeight="1" x14ac:dyDescent="0.25">
      <c r="A3" s="277" t="s">
        <v>26</v>
      </c>
      <c r="B3" s="291" t="s">
        <v>39</v>
      </c>
      <c r="C3" s="292"/>
      <c r="D3" s="293" t="s">
        <v>167</v>
      </c>
      <c r="E3" s="294"/>
      <c r="F3" s="295"/>
      <c r="G3" s="293" t="s">
        <v>173</v>
      </c>
      <c r="H3" s="294"/>
      <c r="I3" s="295"/>
      <c r="J3" s="283" t="s">
        <v>174</v>
      </c>
      <c r="K3" s="284"/>
      <c r="L3" s="285"/>
      <c r="M3" s="283" t="s">
        <v>203</v>
      </c>
      <c r="N3" s="284"/>
      <c r="O3" s="285"/>
      <c r="P3" s="283" t="s">
        <v>51</v>
      </c>
      <c r="Q3" s="284"/>
      <c r="R3" s="285"/>
    </row>
    <row r="4" spans="1:18" s="31" customFormat="1" ht="95.25" customHeight="1" x14ac:dyDescent="0.25">
      <c r="A4" s="277"/>
      <c r="B4" s="152" t="s">
        <v>40</v>
      </c>
      <c r="C4" s="152" t="s">
        <v>41</v>
      </c>
      <c r="D4" s="165" t="s">
        <v>216</v>
      </c>
      <c r="E4" s="164" t="s">
        <v>216</v>
      </c>
      <c r="F4" s="77" t="s">
        <v>25</v>
      </c>
      <c r="G4" s="165" t="s">
        <v>216</v>
      </c>
      <c r="H4" s="164" t="s">
        <v>215</v>
      </c>
      <c r="I4" s="77" t="s">
        <v>25</v>
      </c>
      <c r="J4" s="165" t="s">
        <v>216</v>
      </c>
      <c r="K4" s="164" t="s">
        <v>215</v>
      </c>
      <c r="L4" s="77" t="s">
        <v>25</v>
      </c>
      <c r="M4" s="165" t="s">
        <v>216</v>
      </c>
      <c r="N4" s="164" t="s">
        <v>215</v>
      </c>
      <c r="O4" s="77" t="s">
        <v>25</v>
      </c>
      <c r="P4" s="165" t="s">
        <v>216</v>
      </c>
      <c r="Q4" s="164" t="s">
        <v>215</v>
      </c>
      <c r="R4" s="77" t="s">
        <v>25</v>
      </c>
    </row>
    <row r="5" spans="1:18" x14ac:dyDescent="0.25">
      <c r="A5" s="29">
        <v>1</v>
      </c>
      <c r="B5" s="34">
        <v>2</v>
      </c>
      <c r="C5" s="34">
        <v>3</v>
      </c>
      <c r="D5" s="29">
        <v>7</v>
      </c>
      <c r="E5" s="29">
        <v>8</v>
      </c>
      <c r="F5" s="29">
        <v>9</v>
      </c>
      <c r="G5" s="29">
        <v>7</v>
      </c>
      <c r="H5" s="29">
        <v>8</v>
      </c>
      <c r="I5" s="29">
        <v>9</v>
      </c>
      <c r="J5" s="29">
        <v>13</v>
      </c>
      <c r="K5" s="29">
        <v>14</v>
      </c>
      <c r="L5" s="29">
        <v>15</v>
      </c>
      <c r="M5" s="30"/>
      <c r="N5" s="30"/>
      <c r="O5" s="30"/>
      <c r="P5" s="30"/>
      <c r="Q5" s="30"/>
      <c r="R5" s="30"/>
    </row>
    <row r="6" spans="1:18" ht="63" customHeight="1" x14ac:dyDescent="0.25">
      <c r="A6" s="35" t="s">
        <v>90</v>
      </c>
      <c r="B6" s="71" t="s">
        <v>34</v>
      </c>
      <c r="C6" s="71">
        <v>744</v>
      </c>
      <c r="D6" s="71">
        <v>100</v>
      </c>
      <c r="E6" s="71">
        <v>100</v>
      </c>
      <c r="F6" s="71">
        <f>E6/D6*100</f>
        <v>100</v>
      </c>
      <c r="G6" s="71"/>
      <c r="H6" s="71"/>
      <c r="I6" s="71"/>
      <c r="J6" s="71">
        <v>100</v>
      </c>
      <c r="K6" s="71">
        <v>100</v>
      </c>
      <c r="L6" s="71">
        <f t="shared" ref="L6:L11" si="0">K6/J6*100</f>
        <v>100</v>
      </c>
      <c r="M6" s="36"/>
      <c r="N6" s="71"/>
      <c r="O6" s="36"/>
      <c r="P6" s="36">
        <f>G6+J6+M6</f>
        <v>100</v>
      </c>
      <c r="Q6" s="71">
        <f>H6+K6+N6</f>
        <v>100</v>
      </c>
      <c r="R6" s="71">
        <f>Q6/P6*100</f>
        <v>100</v>
      </c>
    </row>
    <row r="7" spans="1:18" ht="60" x14ac:dyDescent="0.25">
      <c r="A7" s="35" t="s">
        <v>91</v>
      </c>
      <c r="B7" s="71" t="s">
        <v>34</v>
      </c>
      <c r="C7" s="71">
        <v>744</v>
      </c>
      <c r="D7" s="71">
        <v>80</v>
      </c>
      <c r="E7" s="71">
        <v>80</v>
      </c>
      <c r="F7" s="71">
        <f>E7/D7*100</f>
        <v>100</v>
      </c>
      <c r="G7" s="71"/>
      <c r="H7" s="71"/>
      <c r="I7" s="71"/>
      <c r="J7" s="71">
        <v>80</v>
      </c>
      <c r="K7" s="71">
        <v>80</v>
      </c>
      <c r="L7" s="71">
        <f t="shared" si="0"/>
        <v>100</v>
      </c>
      <c r="M7" s="36"/>
      <c r="N7" s="71"/>
      <c r="O7" s="71"/>
      <c r="P7" s="36">
        <f t="shared" ref="P7:P49" si="1">G7+J7+M7</f>
        <v>80</v>
      </c>
      <c r="Q7" s="71">
        <f t="shared" ref="Q7:Q49" si="2">H7+K7+N7</f>
        <v>80</v>
      </c>
      <c r="R7" s="71">
        <f t="shared" ref="R7:R50" si="3">Q7/P7*100</f>
        <v>100</v>
      </c>
    </row>
    <row r="8" spans="1:18" ht="60" x14ac:dyDescent="0.25">
      <c r="A8" s="35" t="s">
        <v>92</v>
      </c>
      <c r="B8" s="71" t="s">
        <v>34</v>
      </c>
      <c r="C8" s="71">
        <v>744</v>
      </c>
      <c r="D8" s="71"/>
      <c r="E8" s="71"/>
      <c r="F8" s="71"/>
      <c r="G8" s="71">
        <v>100</v>
      </c>
      <c r="H8" s="71">
        <v>100</v>
      </c>
      <c r="I8" s="71">
        <f>H8/G8*100</f>
        <v>100</v>
      </c>
      <c r="J8" s="71">
        <v>100</v>
      </c>
      <c r="K8" s="71">
        <v>100</v>
      </c>
      <c r="L8" s="71">
        <f t="shared" si="0"/>
        <v>100</v>
      </c>
      <c r="M8" s="36"/>
      <c r="N8" s="71"/>
      <c r="O8" s="71"/>
      <c r="P8" s="36">
        <f t="shared" si="1"/>
        <v>200</v>
      </c>
      <c r="Q8" s="71">
        <f t="shared" si="2"/>
        <v>200</v>
      </c>
      <c r="R8" s="71">
        <f t="shared" si="3"/>
        <v>100</v>
      </c>
    </row>
    <row r="9" spans="1:18" ht="60" x14ac:dyDescent="0.25">
      <c r="A9" s="35" t="s">
        <v>93</v>
      </c>
      <c r="B9" s="71" t="s">
        <v>34</v>
      </c>
      <c r="C9" s="71">
        <v>744</v>
      </c>
      <c r="D9" s="71"/>
      <c r="E9" s="71"/>
      <c r="F9" s="71"/>
      <c r="G9" s="71">
        <v>80</v>
      </c>
      <c r="H9" s="71">
        <v>80</v>
      </c>
      <c r="I9" s="71">
        <f>H9/G9*100</f>
        <v>100</v>
      </c>
      <c r="J9" s="71">
        <v>80</v>
      </c>
      <c r="K9" s="71">
        <v>80</v>
      </c>
      <c r="L9" s="71">
        <f t="shared" si="0"/>
        <v>100</v>
      </c>
      <c r="M9" s="36"/>
      <c r="N9" s="71"/>
      <c r="O9" s="71"/>
      <c r="P9" s="36">
        <f t="shared" si="1"/>
        <v>160</v>
      </c>
      <c r="Q9" s="71">
        <f t="shared" si="2"/>
        <v>160</v>
      </c>
      <c r="R9" s="71">
        <f t="shared" si="3"/>
        <v>100</v>
      </c>
    </row>
    <row r="10" spans="1:18" ht="75" x14ac:dyDescent="0.25">
      <c r="A10" s="35" t="s">
        <v>94</v>
      </c>
      <c r="B10" s="71" t="s">
        <v>34</v>
      </c>
      <c r="C10" s="71">
        <v>744</v>
      </c>
      <c r="D10" s="71"/>
      <c r="E10" s="71"/>
      <c r="F10" s="71"/>
      <c r="G10" s="71">
        <v>100</v>
      </c>
      <c r="H10" s="71">
        <v>100</v>
      </c>
      <c r="I10" s="71">
        <f>H10/G10*100</f>
        <v>100</v>
      </c>
      <c r="J10" s="71">
        <v>100</v>
      </c>
      <c r="K10" s="71">
        <v>100</v>
      </c>
      <c r="L10" s="71">
        <f t="shared" si="0"/>
        <v>100</v>
      </c>
      <c r="M10" s="36"/>
      <c r="N10" s="71"/>
      <c r="O10" s="71"/>
      <c r="P10" s="36">
        <f t="shared" si="1"/>
        <v>200</v>
      </c>
      <c r="Q10" s="71">
        <f>H10+K10+N10</f>
        <v>200</v>
      </c>
      <c r="R10" s="71">
        <f t="shared" si="3"/>
        <v>100</v>
      </c>
    </row>
    <row r="11" spans="1:18" ht="60" x14ac:dyDescent="0.25">
      <c r="A11" s="35" t="s">
        <v>95</v>
      </c>
      <c r="B11" s="71" t="s">
        <v>34</v>
      </c>
      <c r="C11" s="71">
        <v>744</v>
      </c>
      <c r="D11" s="71"/>
      <c r="E11" s="71"/>
      <c r="F11" s="71"/>
      <c r="G11" s="71">
        <v>80</v>
      </c>
      <c r="H11" s="71">
        <v>80</v>
      </c>
      <c r="I11" s="71">
        <f>H11/G11*100</f>
        <v>100</v>
      </c>
      <c r="J11" s="71">
        <v>80</v>
      </c>
      <c r="K11" s="71">
        <v>80</v>
      </c>
      <c r="L11" s="71">
        <f t="shared" si="0"/>
        <v>100</v>
      </c>
      <c r="M11" s="36"/>
      <c r="N11" s="71"/>
      <c r="O11" s="71"/>
      <c r="P11" s="36">
        <f t="shared" si="1"/>
        <v>160</v>
      </c>
      <c r="Q11" s="71">
        <f t="shared" si="2"/>
        <v>160</v>
      </c>
      <c r="R11" s="71">
        <f t="shared" si="3"/>
        <v>100</v>
      </c>
    </row>
    <row r="12" spans="1:18" ht="75" x14ac:dyDescent="0.25">
      <c r="A12" s="35" t="s">
        <v>96</v>
      </c>
      <c r="B12" s="71" t="s">
        <v>34</v>
      </c>
      <c r="C12" s="71">
        <v>744</v>
      </c>
      <c r="D12" s="71"/>
      <c r="E12" s="71"/>
      <c r="F12" s="71"/>
      <c r="G12" s="71"/>
      <c r="H12" s="71"/>
      <c r="I12" s="71"/>
      <c r="J12" s="71"/>
      <c r="K12" s="71"/>
      <c r="L12" s="71"/>
      <c r="M12" s="36"/>
      <c r="N12" s="71"/>
      <c r="O12" s="71"/>
      <c r="P12" s="36">
        <f t="shared" si="1"/>
        <v>0</v>
      </c>
      <c r="Q12" s="71">
        <f t="shared" si="2"/>
        <v>0</v>
      </c>
      <c r="R12" s="71">
        <v>0</v>
      </c>
    </row>
    <row r="13" spans="1:18" ht="45" x14ac:dyDescent="0.25">
      <c r="A13" s="35" t="s">
        <v>97</v>
      </c>
      <c r="B13" s="71" t="s">
        <v>34</v>
      </c>
      <c r="C13" s="71">
        <v>744</v>
      </c>
      <c r="D13" s="71"/>
      <c r="E13" s="71"/>
      <c r="F13" s="71"/>
      <c r="G13" s="71"/>
      <c r="H13" s="71"/>
      <c r="I13" s="71"/>
      <c r="J13" s="71"/>
      <c r="K13" s="71"/>
      <c r="L13" s="71"/>
      <c r="M13" s="36"/>
      <c r="N13" s="71"/>
      <c r="O13" s="71"/>
      <c r="P13" s="36">
        <f t="shared" si="1"/>
        <v>0</v>
      </c>
      <c r="Q13" s="71">
        <f t="shared" si="2"/>
        <v>0</v>
      </c>
      <c r="R13" s="71">
        <v>0</v>
      </c>
    </row>
    <row r="14" spans="1:18" s="247" customFormat="1" ht="31.5" x14ac:dyDescent="0.25">
      <c r="A14" s="251" t="s">
        <v>89</v>
      </c>
      <c r="B14" s="245" t="s">
        <v>21</v>
      </c>
      <c r="C14" s="243">
        <v>792</v>
      </c>
      <c r="D14" s="253">
        <f>D15+D20+D25+D30+D35+D40+D45+D50+D55+D60</f>
        <v>35</v>
      </c>
      <c r="E14" s="253">
        <f>E15+E20+E25+E30+E35+E40+E45+E50+E55+E60</f>
        <v>35</v>
      </c>
      <c r="F14" s="243">
        <f>E14/D14*100</f>
        <v>100</v>
      </c>
      <c r="G14" s="253">
        <f>G15+G20+G25+G30+G35+G40+G45+G50+G55+G60</f>
        <v>26</v>
      </c>
      <c r="H14" s="253">
        <f>H15+H20+H25+H30+H35+H40+H45+H50+H55+H60</f>
        <v>26</v>
      </c>
      <c r="I14" s="243">
        <f t="shared" ref="I14" si="4">H14/G14*100</f>
        <v>100</v>
      </c>
      <c r="J14" s="253">
        <v>101</v>
      </c>
      <c r="K14" s="253">
        <f>K15+K20+K25+K30+K35+K40+K45+K50+K55+K60</f>
        <v>101</v>
      </c>
      <c r="L14" s="243">
        <f t="shared" ref="L14" si="5">K14/J14*100</f>
        <v>100</v>
      </c>
      <c r="M14" s="242">
        <v>60</v>
      </c>
      <c r="N14" s="252">
        <v>60</v>
      </c>
      <c r="O14" s="243">
        <v>100</v>
      </c>
      <c r="P14" s="242">
        <f>P15+P20+P25+P30+P35+P40+P45+P50+P55+P60+P65</f>
        <v>222</v>
      </c>
      <c r="Q14" s="242">
        <f>Q15+Q20+Q25+Q30+Q35+Q40+Q45+Q50+Q55+Q60+Q65</f>
        <v>222</v>
      </c>
      <c r="R14" s="243">
        <f t="shared" si="3"/>
        <v>100</v>
      </c>
    </row>
    <row r="15" spans="1:18" s="247" customFormat="1" ht="31.5" x14ac:dyDescent="0.25">
      <c r="A15" s="250" t="s">
        <v>118</v>
      </c>
      <c r="B15" s="245" t="s">
        <v>21</v>
      </c>
      <c r="C15" s="243">
        <v>792</v>
      </c>
      <c r="D15" s="246">
        <v>8</v>
      </c>
      <c r="E15" s="246">
        <f>E16+E17+E18+E19</f>
        <v>8</v>
      </c>
      <c r="F15" s="243"/>
      <c r="G15" s="246">
        <f>G16+G17+G18+G19</f>
        <v>0</v>
      </c>
      <c r="H15" s="246">
        <f>H16+H17+H18+H19</f>
        <v>0</v>
      </c>
      <c r="I15" s="243"/>
      <c r="J15" s="246">
        <f>J16+J17+J18+J19</f>
        <v>0</v>
      </c>
      <c r="K15" s="246">
        <f>K16+K17+K18+K19</f>
        <v>0</v>
      </c>
      <c r="L15" s="243"/>
      <c r="M15" s="242">
        <v>0</v>
      </c>
      <c r="N15" s="243">
        <v>0</v>
      </c>
      <c r="O15" s="243"/>
      <c r="P15" s="242">
        <f>E15</f>
        <v>8</v>
      </c>
      <c r="Q15" s="243">
        <f>J15+E15</f>
        <v>8</v>
      </c>
      <c r="R15" s="243">
        <f>Q15/P15*100</f>
        <v>100</v>
      </c>
    </row>
    <row r="16" spans="1:18" ht="15" customHeight="1" x14ac:dyDescent="0.25">
      <c r="A16" s="39" t="s">
        <v>77</v>
      </c>
      <c r="B16" s="27" t="s">
        <v>21</v>
      </c>
      <c r="C16" s="71">
        <v>792</v>
      </c>
      <c r="D16" s="30"/>
      <c r="E16" s="30"/>
      <c r="F16" s="71"/>
      <c r="G16" s="30"/>
      <c r="H16" s="30"/>
      <c r="I16" s="30"/>
      <c r="J16" s="30"/>
      <c r="K16" s="30"/>
      <c r="L16" s="30"/>
      <c r="M16" s="36"/>
      <c r="N16" s="71"/>
      <c r="O16" s="71"/>
      <c r="P16" s="36">
        <f t="shared" si="1"/>
        <v>0</v>
      </c>
      <c r="Q16" s="71">
        <f t="shared" si="2"/>
        <v>0</v>
      </c>
      <c r="R16" s="71"/>
    </row>
    <row r="17" spans="1:18" ht="13.5" customHeight="1" x14ac:dyDescent="0.25">
      <c r="A17" s="39" t="s">
        <v>78</v>
      </c>
      <c r="B17" s="27" t="s">
        <v>21</v>
      </c>
      <c r="C17" s="71">
        <v>792</v>
      </c>
      <c r="D17" s="30">
        <v>8</v>
      </c>
      <c r="E17" s="30">
        <v>8</v>
      </c>
      <c r="F17" s="30"/>
      <c r="G17" s="30"/>
      <c r="H17" s="30"/>
      <c r="I17" s="30"/>
      <c r="J17" s="30"/>
      <c r="K17" s="30"/>
      <c r="L17" s="30"/>
      <c r="M17" s="36"/>
      <c r="N17" s="71"/>
      <c r="O17" s="71"/>
      <c r="P17" s="36">
        <f t="shared" si="1"/>
        <v>0</v>
      </c>
      <c r="Q17" s="71">
        <f t="shared" si="2"/>
        <v>0</v>
      </c>
      <c r="R17" s="71"/>
    </row>
    <row r="18" spans="1:18" ht="15" customHeight="1" x14ac:dyDescent="0.25">
      <c r="A18" s="39" t="s">
        <v>85</v>
      </c>
      <c r="B18" s="27" t="s">
        <v>21</v>
      </c>
      <c r="C18" s="71">
        <v>792</v>
      </c>
      <c r="D18" s="30"/>
      <c r="E18" s="30"/>
      <c r="F18" s="30"/>
      <c r="G18" s="30"/>
      <c r="H18" s="30"/>
      <c r="I18" s="30"/>
      <c r="J18" s="30"/>
      <c r="K18" s="30"/>
      <c r="L18" s="30"/>
      <c r="M18" s="36"/>
      <c r="N18" s="71"/>
      <c r="O18" s="71"/>
      <c r="P18" s="36">
        <f t="shared" si="1"/>
        <v>0</v>
      </c>
      <c r="Q18" s="71">
        <f t="shared" si="2"/>
        <v>0</v>
      </c>
      <c r="R18" s="71"/>
    </row>
    <row r="19" spans="1:18" ht="15" customHeight="1" x14ac:dyDescent="0.25">
      <c r="A19" s="39" t="s">
        <v>100</v>
      </c>
      <c r="B19" s="27" t="s">
        <v>21</v>
      </c>
      <c r="C19" s="71">
        <v>792</v>
      </c>
      <c r="D19" s="30"/>
      <c r="E19" s="30"/>
      <c r="F19" s="30"/>
      <c r="G19" s="30"/>
      <c r="H19" s="30"/>
      <c r="I19" s="30"/>
      <c r="J19" s="30"/>
      <c r="K19" s="30"/>
      <c r="L19" s="30"/>
      <c r="M19" s="36"/>
      <c r="N19" s="71"/>
      <c r="O19" s="71"/>
      <c r="P19" s="36">
        <f t="shared" si="1"/>
        <v>0</v>
      </c>
      <c r="Q19" s="71">
        <f t="shared" si="2"/>
        <v>0</v>
      </c>
      <c r="R19" s="71"/>
    </row>
    <row r="20" spans="1:18" s="247" customFormat="1" ht="31.5" x14ac:dyDescent="0.25">
      <c r="A20" s="244" t="s">
        <v>168</v>
      </c>
      <c r="B20" s="245" t="s">
        <v>21</v>
      </c>
      <c r="C20" s="243">
        <v>792</v>
      </c>
      <c r="D20" s="246">
        <f>D21+D22+D23+D24</f>
        <v>12</v>
      </c>
      <c r="E20" s="246">
        <f>E21+E22+E23+E24</f>
        <v>12</v>
      </c>
      <c r="F20" s="243"/>
      <c r="G20" s="246">
        <f>G21+G22+G23+G24</f>
        <v>0</v>
      </c>
      <c r="H20" s="246">
        <f>H21+H22+H23+H24</f>
        <v>0</v>
      </c>
      <c r="I20" s="243"/>
      <c r="J20" s="246">
        <f>J21+J22+J23+J24</f>
        <v>0</v>
      </c>
      <c r="K20" s="246">
        <f>K21+K22+K23+K24</f>
        <v>0</v>
      </c>
      <c r="L20" s="243"/>
      <c r="M20" s="248">
        <v>0</v>
      </c>
      <c r="N20" s="249">
        <v>0</v>
      </c>
      <c r="O20" s="249"/>
      <c r="P20" s="242">
        <f>M20+J20+G20+D20</f>
        <v>12</v>
      </c>
      <c r="Q20" s="242">
        <f>N20+K20+H20+E20</f>
        <v>12</v>
      </c>
      <c r="R20" s="242">
        <f>O20+L20+I20+F20</f>
        <v>0</v>
      </c>
    </row>
    <row r="21" spans="1:18" ht="15" customHeight="1" x14ac:dyDescent="0.25">
      <c r="A21" s="39" t="s">
        <v>77</v>
      </c>
      <c r="B21" s="27" t="s">
        <v>21</v>
      </c>
      <c r="C21" s="71">
        <v>792</v>
      </c>
      <c r="D21" s="30"/>
      <c r="E21" s="30"/>
      <c r="F21" s="71"/>
      <c r="G21" s="30"/>
      <c r="H21" s="30"/>
      <c r="I21" s="30"/>
      <c r="J21" s="30"/>
      <c r="K21" s="30"/>
      <c r="L21" s="30"/>
      <c r="M21" s="36"/>
      <c r="N21" s="71"/>
      <c r="O21" s="71"/>
      <c r="P21" s="36">
        <f t="shared" si="1"/>
        <v>0</v>
      </c>
      <c r="Q21" s="71">
        <f t="shared" si="2"/>
        <v>0</v>
      </c>
      <c r="R21" s="71"/>
    </row>
    <row r="22" spans="1:18" ht="13.5" customHeight="1" x14ac:dyDescent="0.25">
      <c r="A22" s="39" t="s">
        <v>78</v>
      </c>
      <c r="B22" s="27" t="s">
        <v>21</v>
      </c>
      <c r="C22" s="71">
        <v>792</v>
      </c>
      <c r="D22" s="30">
        <v>12</v>
      </c>
      <c r="E22" s="30">
        <v>12</v>
      </c>
      <c r="F22" s="30"/>
      <c r="G22" s="30"/>
      <c r="H22" s="30"/>
      <c r="I22" s="30"/>
      <c r="J22" s="30"/>
      <c r="K22" s="30"/>
      <c r="L22" s="30"/>
      <c r="M22" s="36"/>
      <c r="N22" s="71"/>
      <c r="O22" s="71"/>
      <c r="P22" s="36">
        <f t="shared" si="1"/>
        <v>0</v>
      </c>
      <c r="Q22" s="71">
        <f t="shared" si="2"/>
        <v>0</v>
      </c>
      <c r="R22" s="71"/>
    </row>
    <row r="23" spans="1:18" ht="15" customHeight="1" x14ac:dyDescent="0.25">
      <c r="A23" s="39" t="s">
        <v>85</v>
      </c>
      <c r="B23" s="27" t="s">
        <v>21</v>
      </c>
      <c r="C23" s="71">
        <v>792</v>
      </c>
      <c r="D23" s="30"/>
      <c r="E23" s="30"/>
      <c r="F23" s="30"/>
      <c r="G23" s="30"/>
      <c r="H23" s="30"/>
      <c r="I23" s="30"/>
      <c r="J23" s="30"/>
      <c r="K23" s="30"/>
      <c r="L23" s="30"/>
      <c r="M23" s="36"/>
      <c r="N23" s="71"/>
      <c r="O23" s="71"/>
      <c r="P23" s="36">
        <f t="shared" si="1"/>
        <v>0</v>
      </c>
      <c r="Q23" s="71">
        <f t="shared" si="2"/>
        <v>0</v>
      </c>
      <c r="R23" s="71"/>
    </row>
    <row r="24" spans="1:18" ht="14.25" customHeight="1" x14ac:dyDescent="0.25">
      <c r="A24" s="39" t="s">
        <v>100</v>
      </c>
      <c r="B24" s="27" t="s">
        <v>21</v>
      </c>
      <c r="C24" s="71">
        <v>792</v>
      </c>
      <c r="D24" s="30"/>
      <c r="E24" s="30"/>
      <c r="F24" s="30"/>
      <c r="G24" s="30"/>
      <c r="H24" s="30"/>
      <c r="I24" s="30"/>
      <c r="J24" s="30"/>
      <c r="K24" s="30"/>
      <c r="L24" s="30"/>
      <c r="M24" s="36"/>
      <c r="N24" s="71"/>
      <c r="O24" s="71"/>
      <c r="P24" s="36">
        <f t="shared" si="1"/>
        <v>0</v>
      </c>
      <c r="Q24" s="71">
        <f t="shared" si="2"/>
        <v>0</v>
      </c>
      <c r="R24" s="71"/>
    </row>
    <row r="25" spans="1:18" s="75" customFormat="1" x14ac:dyDescent="0.25">
      <c r="A25" s="151" t="s">
        <v>107</v>
      </c>
      <c r="B25" s="37" t="s">
        <v>21</v>
      </c>
      <c r="C25" s="153">
        <v>792</v>
      </c>
      <c r="D25" s="74">
        <f>D26+D27+D28+D29</f>
        <v>15</v>
      </c>
      <c r="E25" s="74">
        <f>E26+E27+E28+E29</f>
        <v>15</v>
      </c>
      <c r="F25" s="153"/>
      <c r="G25" s="74">
        <f>G26+G27+G28+G29</f>
        <v>0</v>
      </c>
      <c r="H25" s="74">
        <f>H26+H27+H28+H29</f>
        <v>0</v>
      </c>
      <c r="I25" s="153"/>
      <c r="J25" s="74">
        <f>J26+J27+J28+J29</f>
        <v>0</v>
      </c>
      <c r="K25" s="74">
        <f>K26+K27+K28+K29</f>
        <v>0</v>
      </c>
      <c r="L25" s="153"/>
      <c r="M25" s="36">
        <v>0</v>
      </c>
      <c r="N25" s="71">
        <v>0</v>
      </c>
      <c r="O25" s="71"/>
      <c r="P25" s="95">
        <f>M25+J25+G25+D25</f>
        <v>15</v>
      </c>
      <c r="Q25" s="95">
        <f>N25+K25+H25+E25</f>
        <v>15</v>
      </c>
      <c r="R25" s="95">
        <f>O25+L25+I25+F25</f>
        <v>0</v>
      </c>
    </row>
    <row r="26" spans="1:18" ht="15" customHeight="1" x14ac:dyDescent="0.25">
      <c r="A26" s="39" t="s">
        <v>77</v>
      </c>
      <c r="B26" s="27" t="s">
        <v>21</v>
      </c>
      <c r="C26" s="71">
        <v>792</v>
      </c>
      <c r="D26" s="30"/>
      <c r="E26" s="30"/>
      <c r="F26" s="71"/>
      <c r="G26" s="30"/>
      <c r="H26" s="30"/>
      <c r="I26" s="30"/>
      <c r="J26" s="30"/>
      <c r="K26" s="30"/>
      <c r="L26" s="30"/>
      <c r="M26" s="36"/>
      <c r="N26" s="71"/>
      <c r="O26" s="71"/>
      <c r="P26" s="36">
        <f t="shared" si="1"/>
        <v>0</v>
      </c>
      <c r="Q26" s="71">
        <f t="shared" si="2"/>
        <v>0</v>
      </c>
      <c r="R26" s="71"/>
    </row>
    <row r="27" spans="1:18" ht="13.5" customHeight="1" x14ac:dyDescent="0.25">
      <c r="A27" s="39" t="s">
        <v>78</v>
      </c>
      <c r="B27" s="27" t="s">
        <v>21</v>
      </c>
      <c r="C27" s="71">
        <v>792</v>
      </c>
      <c r="D27" s="30">
        <v>15</v>
      </c>
      <c r="E27" s="30">
        <v>15</v>
      </c>
      <c r="F27" s="30"/>
      <c r="G27" s="30"/>
      <c r="H27" s="30"/>
      <c r="I27" s="30"/>
      <c r="J27" s="30"/>
      <c r="K27" s="30"/>
      <c r="L27" s="30"/>
      <c r="M27" s="36"/>
      <c r="N27" s="71"/>
      <c r="O27" s="71"/>
      <c r="P27" s="36">
        <f t="shared" si="1"/>
        <v>0</v>
      </c>
      <c r="Q27" s="71">
        <f t="shared" si="2"/>
        <v>0</v>
      </c>
      <c r="R27" s="71"/>
    </row>
    <row r="28" spans="1:18" ht="15" customHeight="1" x14ac:dyDescent="0.25">
      <c r="A28" s="39" t="s">
        <v>85</v>
      </c>
      <c r="B28" s="27" t="s">
        <v>21</v>
      </c>
      <c r="C28" s="71">
        <v>792</v>
      </c>
      <c r="D28" s="30"/>
      <c r="E28" s="30"/>
      <c r="F28" s="30"/>
      <c r="G28" s="30"/>
      <c r="H28" s="30"/>
      <c r="I28" s="30"/>
      <c r="J28" s="30"/>
      <c r="K28" s="30"/>
      <c r="L28" s="30"/>
      <c r="M28" s="36"/>
      <c r="N28" s="71"/>
      <c r="O28" s="71"/>
      <c r="P28" s="36">
        <f t="shared" si="1"/>
        <v>0</v>
      </c>
      <c r="Q28" s="71">
        <f t="shared" si="2"/>
        <v>0</v>
      </c>
      <c r="R28" s="71"/>
    </row>
    <row r="29" spans="1:18" ht="15" customHeight="1" x14ac:dyDescent="0.25">
      <c r="A29" s="39" t="s">
        <v>100</v>
      </c>
      <c r="B29" s="27" t="s">
        <v>21</v>
      </c>
      <c r="C29" s="71">
        <v>792</v>
      </c>
      <c r="D29" s="30"/>
      <c r="E29" s="30"/>
      <c r="F29" s="30"/>
      <c r="G29" s="30"/>
      <c r="H29" s="30"/>
      <c r="I29" s="30"/>
      <c r="J29" s="30"/>
      <c r="K29" s="30"/>
      <c r="L29" s="30"/>
      <c r="M29" s="36"/>
      <c r="N29" s="71"/>
      <c r="O29" s="71"/>
      <c r="P29" s="36">
        <f t="shared" si="1"/>
        <v>0</v>
      </c>
      <c r="Q29" s="71">
        <f t="shared" si="2"/>
        <v>0</v>
      </c>
      <c r="R29" s="71"/>
    </row>
    <row r="30" spans="1:18" s="247" customFormat="1" ht="22.5" customHeight="1" x14ac:dyDescent="0.25">
      <c r="A30" s="244" t="s">
        <v>169</v>
      </c>
      <c r="B30" s="245" t="s">
        <v>21</v>
      </c>
      <c r="C30" s="243">
        <v>792</v>
      </c>
      <c r="D30" s="246">
        <f>D31+D32+D33+D34</f>
        <v>0</v>
      </c>
      <c r="E30" s="246">
        <f>E31+E32+E33+E34</f>
        <v>0</v>
      </c>
      <c r="F30" s="243"/>
      <c r="G30" s="246">
        <f>G31+G32+G33+G34</f>
        <v>11</v>
      </c>
      <c r="H30" s="246">
        <f>H31+H32+H33+H34</f>
        <v>11</v>
      </c>
      <c r="I30" s="243"/>
      <c r="J30" s="246">
        <f>J31+J32+J33+J34</f>
        <v>0</v>
      </c>
      <c r="K30" s="246">
        <f>K31+K32+K33+K34</f>
        <v>0</v>
      </c>
      <c r="L30" s="243"/>
      <c r="M30" s="242">
        <v>0</v>
      </c>
      <c r="N30" s="243">
        <v>0</v>
      </c>
      <c r="O30" s="243"/>
      <c r="P30" s="242">
        <f t="shared" si="1"/>
        <v>11</v>
      </c>
      <c r="Q30" s="243">
        <f t="shared" si="2"/>
        <v>11</v>
      </c>
      <c r="R30" s="243">
        <f t="shared" si="3"/>
        <v>100</v>
      </c>
    </row>
    <row r="31" spans="1:18" ht="15" customHeight="1" x14ac:dyDescent="0.25">
      <c r="A31" s="39" t="s">
        <v>77</v>
      </c>
      <c r="B31" s="27" t="s">
        <v>21</v>
      </c>
      <c r="C31" s="71">
        <v>792</v>
      </c>
      <c r="D31" s="30"/>
      <c r="E31" s="30"/>
      <c r="F31" s="30"/>
      <c r="G31" s="30"/>
      <c r="H31" s="30"/>
      <c r="I31" s="30"/>
      <c r="J31" s="30"/>
      <c r="K31" s="30"/>
      <c r="L31" s="30"/>
      <c r="M31" s="36"/>
      <c r="N31" s="71"/>
      <c r="O31" s="71"/>
      <c r="P31" s="36">
        <f t="shared" si="1"/>
        <v>0</v>
      </c>
      <c r="Q31" s="71">
        <f t="shared" si="2"/>
        <v>0</v>
      </c>
      <c r="R31" s="71"/>
    </row>
    <row r="32" spans="1:18" ht="13.5" customHeight="1" x14ac:dyDescent="0.25">
      <c r="A32" s="39" t="s">
        <v>78</v>
      </c>
      <c r="B32" s="27" t="s">
        <v>21</v>
      </c>
      <c r="C32" s="71">
        <v>792</v>
      </c>
      <c r="D32" s="30"/>
      <c r="E32" s="30"/>
      <c r="F32" s="30"/>
      <c r="G32" s="30">
        <v>11</v>
      </c>
      <c r="H32" s="30">
        <v>11</v>
      </c>
      <c r="I32" s="71"/>
      <c r="J32" s="30"/>
      <c r="K32" s="30"/>
      <c r="L32" s="30"/>
      <c r="M32" s="36"/>
      <c r="N32" s="71"/>
      <c r="O32" s="71"/>
      <c r="P32" s="36">
        <f t="shared" si="1"/>
        <v>11</v>
      </c>
      <c r="Q32" s="71">
        <f t="shared" si="2"/>
        <v>11</v>
      </c>
      <c r="R32" s="71"/>
    </row>
    <row r="33" spans="1:18" ht="15" customHeight="1" x14ac:dyDescent="0.25">
      <c r="A33" s="39" t="s">
        <v>85</v>
      </c>
      <c r="B33" s="27" t="s">
        <v>21</v>
      </c>
      <c r="C33" s="71">
        <v>792</v>
      </c>
      <c r="D33" s="30"/>
      <c r="E33" s="30"/>
      <c r="F33" s="30"/>
      <c r="G33" s="30"/>
      <c r="H33" s="30"/>
      <c r="I33" s="30"/>
      <c r="J33" s="30"/>
      <c r="K33" s="30"/>
      <c r="L33" s="30"/>
      <c r="M33" s="36"/>
      <c r="N33" s="71"/>
      <c r="O33" s="71"/>
      <c r="P33" s="36">
        <f t="shared" si="1"/>
        <v>0</v>
      </c>
      <c r="Q33" s="71">
        <f t="shared" si="2"/>
        <v>0</v>
      </c>
      <c r="R33" s="71"/>
    </row>
    <row r="34" spans="1:18" ht="15" customHeight="1" x14ac:dyDescent="0.25">
      <c r="A34" s="39" t="s">
        <v>100</v>
      </c>
      <c r="B34" s="27" t="s">
        <v>21</v>
      </c>
      <c r="C34" s="71">
        <v>792</v>
      </c>
      <c r="D34" s="30"/>
      <c r="E34" s="30"/>
      <c r="F34" s="30"/>
      <c r="G34" s="30"/>
      <c r="H34" s="30"/>
      <c r="I34" s="30"/>
      <c r="J34" s="30"/>
      <c r="K34" s="30"/>
      <c r="L34" s="30"/>
      <c r="M34" s="36"/>
      <c r="N34" s="71"/>
      <c r="O34" s="71"/>
      <c r="P34" s="36">
        <f t="shared" si="1"/>
        <v>0</v>
      </c>
      <c r="Q34" s="71">
        <f t="shared" si="2"/>
        <v>0</v>
      </c>
      <c r="R34" s="71"/>
    </row>
    <row r="35" spans="1:18" s="247" customFormat="1" ht="23.25" customHeight="1" x14ac:dyDescent="0.25">
      <c r="A35" s="244" t="s">
        <v>170</v>
      </c>
      <c r="B35" s="245" t="s">
        <v>21</v>
      </c>
      <c r="C35" s="243">
        <v>792</v>
      </c>
      <c r="D35" s="246">
        <f>D36+D37+D38+D39</f>
        <v>0</v>
      </c>
      <c r="E35" s="246">
        <f>E36+E37+E38+E39</f>
        <v>0</v>
      </c>
      <c r="F35" s="243"/>
      <c r="G35" s="246">
        <f>G36+G37+G38+G39</f>
        <v>15</v>
      </c>
      <c r="H35" s="246">
        <f>H36+H37+H38+H39</f>
        <v>15</v>
      </c>
      <c r="I35" s="243"/>
      <c r="J35" s="246">
        <f>J36+J37+J38+J39</f>
        <v>0</v>
      </c>
      <c r="K35" s="246">
        <f>K36+K37+K38+K39</f>
        <v>0</v>
      </c>
      <c r="L35" s="243"/>
      <c r="M35" s="242">
        <v>0</v>
      </c>
      <c r="N35" s="243">
        <v>0</v>
      </c>
      <c r="O35" s="243"/>
      <c r="P35" s="242">
        <f t="shared" si="1"/>
        <v>15</v>
      </c>
      <c r="Q35" s="243">
        <f t="shared" si="2"/>
        <v>15</v>
      </c>
      <c r="R35" s="243">
        <f t="shared" si="3"/>
        <v>100</v>
      </c>
    </row>
    <row r="36" spans="1:18" ht="15" customHeight="1" x14ac:dyDescent="0.25">
      <c r="A36" s="39" t="s">
        <v>77</v>
      </c>
      <c r="B36" s="27" t="s">
        <v>21</v>
      </c>
      <c r="C36" s="71">
        <v>792</v>
      </c>
      <c r="D36" s="30"/>
      <c r="E36" s="30"/>
      <c r="F36" s="30"/>
      <c r="G36" s="30"/>
      <c r="H36" s="30"/>
      <c r="I36" s="30"/>
      <c r="J36" s="30"/>
      <c r="K36" s="30"/>
      <c r="L36" s="30"/>
      <c r="M36" s="36"/>
      <c r="N36" s="71"/>
      <c r="O36" s="71"/>
      <c r="P36" s="36">
        <f t="shared" si="1"/>
        <v>0</v>
      </c>
      <c r="Q36" s="71">
        <f t="shared" si="2"/>
        <v>0</v>
      </c>
      <c r="R36" s="71"/>
    </row>
    <row r="37" spans="1:18" ht="13.5" customHeight="1" x14ac:dyDescent="0.25">
      <c r="A37" s="39" t="s">
        <v>78</v>
      </c>
      <c r="B37" s="27" t="s">
        <v>21</v>
      </c>
      <c r="C37" s="71">
        <v>792</v>
      </c>
      <c r="D37" s="30"/>
      <c r="E37" s="30"/>
      <c r="F37" s="30"/>
      <c r="G37" s="30">
        <v>6</v>
      </c>
      <c r="H37" s="30">
        <v>6</v>
      </c>
      <c r="I37" s="71"/>
      <c r="J37" s="30"/>
      <c r="K37" s="30"/>
      <c r="L37" s="30"/>
      <c r="M37" s="36"/>
      <c r="N37" s="71"/>
      <c r="O37" s="71"/>
      <c r="P37" s="36">
        <f t="shared" si="1"/>
        <v>6</v>
      </c>
      <c r="Q37" s="71">
        <f t="shared" si="2"/>
        <v>6</v>
      </c>
      <c r="R37" s="71"/>
    </row>
    <row r="38" spans="1:18" ht="15" customHeight="1" x14ac:dyDescent="0.25">
      <c r="A38" s="39" t="s">
        <v>85</v>
      </c>
      <c r="B38" s="27" t="s">
        <v>21</v>
      </c>
      <c r="C38" s="71">
        <v>792</v>
      </c>
      <c r="D38" s="30"/>
      <c r="E38" s="30"/>
      <c r="F38" s="30"/>
      <c r="G38" s="30">
        <v>9</v>
      </c>
      <c r="H38" s="30">
        <v>9</v>
      </c>
      <c r="I38" s="71"/>
      <c r="J38" s="30"/>
      <c r="K38" s="30"/>
      <c r="L38" s="30"/>
      <c r="M38" s="36"/>
      <c r="N38" s="71"/>
      <c r="O38" s="71"/>
      <c r="P38" s="36">
        <f t="shared" si="1"/>
        <v>9</v>
      </c>
      <c r="Q38" s="71">
        <f t="shared" si="2"/>
        <v>9</v>
      </c>
      <c r="R38" s="71"/>
    </row>
    <row r="39" spans="1:18" ht="15" customHeight="1" x14ac:dyDescent="0.25">
      <c r="A39" s="39" t="s">
        <v>100</v>
      </c>
      <c r="B39" s="27" t="s">
        <v>21</v>
      </c>
      <c r="C39" s="71">
        <v>792</v>
      </c>
      <c r="D39" s="30"/>
      <c r="E39" s="30"/>
      <c r="F39" s="30"/>
      <c r="G39" s="30"/>
      <c r="H39" s="30"/>
      <c r="I39" s="30"/>
      <c r="J39" s="30"/>
      <c r="K39" s="30"/>
      <c r="L39" s="30"/>
      <c r="M39" s="36"/>
      <c r="N39" s="71"/>
      <c r="O39" s="71"/>
      <c r="P39" s="36">
        <f t="shared" si="1"/>
        <v>0</v>
      </c>
      <c r="Q39" s="71">
        <f t="shared" si="2"/>
        <v>0</v>
      </c>
      <c r="R39" s="71"/>
    </row>
    <row r="40" spans="1:18" s="247" customFormat="1" ht="26.25" customHeight="1" x14ac:dyDescent="0.25">
      <c r="A40" s="244" t="s">
        <v>81</v>
      </c>
      <c r="B40" s="245" t="s">
        <v>21</v>
      </c>
      <c r="C40" s="243">
        <v>792</v>
      </c>
      <c r="D40" s="246">
        <f>D41+D42+D43+D44</f>
        <v>0</v>
      </c>
      <c r="E40" s="246">
        <f>E41+E42+E43+E44</f>
        <v>0</v>
      </c>
      <c r="F40" s="243"/>
      <c r="G40" s="246">
        <v>0</v>
      </c>
      <c r="H40" s="246">
        <v>0</v>
      </c>
      <c r="I40" s="243"/>
      <c r="J40" s="246">
        <v>35</v>
      </c>
      <c r="K40" s="246">
        <f>K41+K42+K43+K44</f>
        <v>35</v>
      </c>
      <c r="L40" s="243"/>
      <c r="M40" s="242">
        <v>0</v>
      </c>
      <c r="N40" s="243">
        <v>0</v>
      </c>
      <c r="O40" s="243"/>
      <c r="P40" s="242">
        <f t="shared" si="1"/>
        <v>35</v>
      </c>
      <c r="Q40" s="243">
        <f t="shared" si="2"/>
        <v>35</v>
      </c>
      <c r="R40" s="243">
        <f t="shared" si="3"/>
        <v>100</v>
      </c>
    </row>
    <row r="41" spans="1:18" ht="15" customHeight="1" x14ac:dyDescent="0.25">
      <c r="A41" s="39" t="s">
        <v>77</v>
      </c>
      <c r="B41" s="27" t="s">
        <v>21</v>
      </c>
      <c r="C41" s="71">
        <v>792</v>
      </c>
      <c r="D41" s="30"/>
      <c r="E41" s="30"/>
      <c r="F41" s="30"/>
      <c r="G41" s="30"/>
      <c r="H41" s="30"/>
      <c r="I41" s="30"/>
      <c r="J41" s="30">
        <v>35</v>
      </c>
      <c r="K41" s="30">
        <v>35</v>
      </c>
      <c r="L41" s="30"/>
      <c r="M41" s="36">
        <v>0</v>
      </c>
      <c r="N41" s="71">
        <v>0</v>
      </c>
      <c r="O41" s="71"/>
      <c r="P41" s="36">
        <f t="shared" si="1"/>
        <v>35</v>
      </c>
      <c r="Q41" s="71">
        <f t="shared" si="2"/>
        <v>35</v>
      </c>
      <c r="R41" s="71"/>
    </row>
    <row r="42" spans="1:18" ht="13.5" customHeight="1" x14ac:dyDescent="0.25">
      <c r="A42" s="39" t="s">
        <v>78</v>
      </c>
      <c r="B42" s="27" t="s">
        <v>21</v>
      </c>
      <c r="C42" s="71">
        <v>792</v>
      </c>
      <c r="D42" s="30"/>
      <c r="E42" s="30"/>
      <c r="F42" s="30"/>
      <c r="G42" s="30">
        <v>0</v>
      </c>
      <c r="H42" s="30">
        <v>0</v>
      </c>
      <c r="I42" s="71"/>
      <c r="J42" s="30"/>
      <c r="K42" s="30"/>
      <c r="L42" s="30"/>
      <c r="M42" s="36"/>
      <c r="N42" s="71"/>
      <c r="O42" s="71"/>
      <c r="P42" s="36">
        <f t="shared" si="1"/>
        <v>0</v>
      </c>
      <c r="Q42" s="71">
        <f t="shared" si="2"/>
        <v>0</v>
      </c>
      <c r="R42" s="71"/>
    </row>
    <row r="43" spans="1:18" ht="15" customHeight="1" x14ac:dyDescent="0.25">
      <c r="A43" s="39" t="s">
        <v>85</v>
      </c>
      <c r="B43" s="27" t="s">
        <v>21</v>
      </c>
      <c r="C43" s="71">
        <v>792</v>
      </c>
      <c r="D43" s="30"/>
      <c r="E43" s="30"/>
      <c r="F43" s="30"/>
      <c r="G43" s="30"/>
      <c r="H43" s="30"/>
      <c r="I43" s="30"/>
      <c r="J43" s="30"/>
      <c r="K43" s="30"/>
      <c r="L43" s="30"/>
      <c r="M43" s="36"/>
      <c r="N43" s="71"/>
      <c r="O43" s="71"/>
      <c r="P43" s="36">
        <f t="shared" si="1"/>
        <v>0</v>
      </c>
      <c r="Q43" s="71">
        <f t="shared" si="2"/>
        <v>0</v>
      </c>
      <c r="R43" s="71"/>
    </row>
    <row r="44" spans="1:18" ht="15" customHeight="1" x14ac:dyDescent="0.25">
      <c r="A44" s="39" t="s">
        <v>100</v>
      </c>
      <c r="B44" s="27" t="s">
        <v>21</v>
      </c>
      <c r="C44" s="71">
        <v>792</v>
      </c>
      <c r="D44" s="30"/>
      <c r="E44" s="30"/>
      <c r="F44" s="30"/>
      <c r="G44" s="30"/>
      <c r="H44" s="30"/>
      <c r="I44" s="30"/>
      <c r="J44" s="30"/>
      <c r="K44" s="30"/>
      <c r="L44" s="30"/>
      <c r="M44" s="36"/>
      <c r="N44" s="71"/>
      <c r="O44" s="71"/>
      <c r="P44" s="36">
        <f t="shared" si="1"/>
        <v>0</v>
      </c>
      <c r="Q44" s="71">
        <f t="shared" si="2"/>
        <v>0</v>
      </c>
      <c r="R44" s="71"/>
    </row>
    <row r="45" spans="1:18" s="247" customFormat="1" ht="19.5" customHeight="1" x14ac:dyDescent="0.25">
      <c r="A45" s="244" t="s">
        <v>116</v>
      </c>
      <c r="B45" s="245" t="s">
        <v>21</v>
      </c>
      <c r="C45" s="243">
        <v>792</v>
      </c>
      <c r="D45" s="246">
        <f>D46+D47+D48+D49</f>
        <v>0</v>
      </c>
      <c r="E45" s="246">
        <f>E46+E47+E48+E49</f>
        <v>0</v>
      </c>
      <c r="F45" s="243"/>
      <c r="G45" s="246">
        <f>G46+G47+G48+G49</f>
        <v>0</v>
      </c>
      <c r="H45" s="246">
        <f>H46+H47+H48+H49</f>
        <v>0</v>
      </c>
      <c r="I45" s="243"/>
      <c r="J45" s="246">
        <f>J46+J47+J48+J49</f>
        <v>16</v>
      </c>
      <c r="K45" s="246">
        <f>K46+K47+K48+K49</f>
        <v>16</v>
      </c>
      <c r="L45" s="243"/>
      <c r="M45" s="242">
        <v>0</v>
      </c>
      <c r="N45" s="243">
        <v>0</v>
      </c>
      <c r="O45" s="243"/>
      <c r="P45" s="242">
        <f t="shared" si="1"/>
        <v>16</v>
      </c>
      <c r="Q45" s="243">
        <f t="shared" si="2"/>
        <v>16</v>
      </c>
      <c r="R45" s="243">
        <f t="shared" si="3"/>
        <v>100</v>
      </c>
    </row>
    <row r="46" spans="1:18" ht="15" customHeight="1" x14ac:dyDescent="0.25">
      <c r="A46" s="39" t="s">
        <v>77</v>
      </c>
      <c r="B46" s="27" t="s">
        <v>21</v>
      </c>
      <c r="C46" s="71">
        <v>792</v>
      </c>
      <c r="D46" s="30"/>
      <c r="E46" s="30"/>
      <c r="F46" s="30"/>
      <c r="G46" s="30"/>
      <c r="H46" s="30"/>
      <c r="I46" s="30"/>
      <c r="J46" s="30"/>
      <c r="K46" s="30"/>
      <c r="L46" s="30"/>
      <c r="M46" s="36"/>
      <c r="N46" s="71"/>
      <c r="O46" s="71"/>
      <c r="P46" s="36">
        <f t="shared" si="1"/>
        <v>0</v>
      </c>
      <c r="Q46" s="71">
        <f t="shared" si="2"/>
        <v>0</v>
      </c>
      <c r="R46" s="71"/>
    </row>
    <row r="47" spans="1:18" ht="13.5" customHeight="1" x14ac:dyDescent="0.25">
      <c r="A47" s="39" t="s">
        <v>78</v>
      </c>
      <c r="B47" s="27" t="s">
        <v>21</v>
      </c>
      <c r="C47" s="71">
        <v>792</v>
      </c>
      <c r="D47" s="30"/>
      <c r="E47" s="30"/>
      <c r="F47" s="30"/>
      <c r="G47" s="30"/>
      <c r="H47" s="30"/>
      <c r="I47" s="30"/>
      <c r="J47" s="30">
        <v>10</v>
      </c>
      <c r="K47" s="30">
        <v>10</v>
      </c>
      <c r="L47" s="30"/>
      <c r="M47" s="36"/>
      <c r="N47" s="71"/>
      <c r="O47" s="71"/>
      <c r="P47" s="36">
        <f t="shared" si="1"/>
        <v>10</v>
      </c>
      <c r="Q47" s="71">
        <f t="shared" si="2"/>
        <v>10</v>
      </c>
      <c r="R47" s="71"/>
    </row>
    <row r="48" spans="1:18" ht="15" customHeight="1" x14ac:dyDescent="0.25">
      <c r="A48" s="39" t="s">
        <v>85</v>
      </c>
      <c r="B48" s="27" t="s">
        <v>21</v>
      </c>
      <c r="C48" s="71">
        <v>792</v>
      </c>
      <c r="D48" s="30"/>
      <c r="E48" s="30"/>
      <c r="F48" s="30"/>
      <c r="G48" s="30"/>
      <c r="H48" s="30"/>
      <c r="I48" s="30"/>
      <c r="J48" s="30">
        <v>6</v>
      </c>
      <c r="K48" s="30">
        <v>6</v>
      </c>
      <c r="L48" s="30"/>
      <c r="M48" s="36"/>
      <c r="N48" s="71"/>
      <c r="O48" s="71"/>
      <c r="P48" s="36">
        <f t="shared" si="1"/>
        <v>6</v>
      </c>
      <c r="Q48" s="71">
        <f t="shared" si="2"/>
        <v>6</v>
      </c>
      <c r="R48" s="71"/>
    </row>
    <row r="49" spans="1:18" ht="15" customHeight="1" x14ac:dyDescent="0.25">
      <c r="A49" s="39" t="s">
        <v>100</v>
      </c>
      <c r="B49" s="27" t="s">
        <v>21</v>
      </c>
      <c r="C49" s="71">
        <v>792</v>
      </c>
      <c r="D49" s="30"/>
      <c r="E49" s="30"/>
      <c r="F49" s="30"/>
      <c r="G49" s="30"/>
      <c r="H49" s="30"/>
      <c r="I49" s="30"/>
      <c r="J49" s="30"/>
      <c r="K49" s="30"/>
      <c r="L49" s="30"/>
      <c r="M49" s="36"/>
      <c r="N49" s="71"/>
      <c r="O49" s="71"/>
      <c r="P49" s="36">
        <f t="shared" si="1"/>
        <v>0</v>
      </c>
      <c r="Q49" s="71">
        <f t="shared" si="2"/>
        <v>0</v>
      </c>
      <c r="R49" s="71"/>
    </row>
    <row r="50" spans="1:18" s="247" customFormat="1" ht="24" customHeight="1" x14ac:dyDescent="0.25">
      <c r="A50" s="244" t="s">
        <v>171</v>
      </c>
      <c r="B50" s="245" t="s">
        <v>21</v>
      </c>
      <c r="C50" s="243">
        <v>792</v>
      </c>
      <c r="D50" s="246">
        <f>D51+D52+D53+D54</f>
        <v>0</v>
      </c>
      <c r="E50" s="246">
        <f>E51+E52+E53+E54</f>
        <v>0</v>
      </c>
      <c r="F50" s="243"/>
      <c r="G50" s="246">
        <f>G51+G52+G53+G54</f>
        <v>0</v>
      </c>
      <c r="H50" s="246">
        <f>H51+H52+H53+H54</f>
        <v>0</v>
      </c>
      <c r="I50" s="243"/>
      <c r="J50" s="247">
        <v>25</v>
      </c>
      <c r="K50" s="246">
        <f>K51+K52+K53+K54</f>
        <v>25</v>
      </c>
      <c r="L50" s="243"/>
      <c r="M50" s="242">
        <v>0</v>
      </c>
      <c r="N50" s="243">
        <v>0</v>
      </c>
      <c r="O50" s="243"/>
      <c r="P50" s="242">
        <f>G50+J50+N50</f>
        <v>25</v>
      </c>
      <c r="Q50" s="243">
        <v>25</v>
      </c>
      <c r="R50" s="243">
        <f t="shared" si="3"/>
        <v>100</v>
      </c>
    </row>
    <row r="51" spans="1:18" ht="15" customHeight="1" x14ac:dyDescent="0.25">
      <c r="A51" s="39" t="s">
        <v>77</v>
      </c>
      <c r="B51" s="27" t="s">
        <v>21</v>
      </c>
      <c r="C51" s="71">
        <v>792</v>
      </c>
      <c r="D51" s="30"/>
      <c r="E51" s="30"/>
      <c r="F51" s="30"/>
      <c r="G51" s="30"/>
      <c r="H51" s="30"/>
      <c r="I51" s="30"/>
      <c r="J51" s="30">
        <v>15</v>
      </c>
      <c r="K51" s="30">
        <v>15</v>
      </c>
      <c r="L51" s="30"/>
      <c r="M51" s="36"/>
      <c r="N51" s="71"/>
      <c r="O51" s="71"/>
      <c r="P51" s="36">
        <f t="shared" ref="P51:P64" si="6">G51+J51+M51</f>
        <v>15</v>
      </c>
      <c r="Q51" s="71">
        <f t="shared" ref="Q51:Q64" si="7">H51+K51+N51</f>
        <v>15</v>
      </c>
      <c r="R51" s="71"/>
    </row>
    <row r="52" spans="1:18" ht="13.5" customHeight="1" x14ac:dyDescent="0.25">
      <c r="A52" s="39" t="s">
        <v>78</v>
      </c>
      <c r="B52" s="27" t="s">
        <v>21</v>
      </c>
      <c r="C52" s="71">
        <v>792</v>
      </c>
      <c r="D52" s="30"/>
      <c r="E52" s="30"/>
      <c r="F52" s="30"/>
      <c r="G52" s="30"/>
      <c r="H52" s="30"/>
      <c r="I52" s="30"/>
      <c r="J52" s="30">
        <v>10</v>
      </c>
      <c r="K52" s="30">
        <v>10</v>
      </c>
      <c r="L52" s="30">
        <v>0</v>
      </c>
      <c r="M52" s="36"/>
      <c r="N52" s="71"/>
      <c r="O52" s="71"/>
      <c r="P52" s="36">
        <f t="shared" si="6"/>
        <v>10</v>
      </c>
      <c r="Q52" s="71">
        <f t="shared" si="7"/>
        <v>10</v>
      </c>
      <c r="R52" s="71"/>
    </row>
    <row r="53" spans="1:18" ht="15" customHeight="1" x14ac:dyDescent="0.25">
      <c r="A53" s="39" t="s">
        <v>85</v>
      </c>
      <c r="B53" s="27" t="s">
        <v>21</v>
      </c>
      <c r="C53" s="71">
        <v>792</v>
      </c>
      <c r="D53" s="30"/>
      <c r="E53" s="30"/>
      <c r="F53" s="30"/>
      <c r="G53" s="30"/>
      <c r="H53" s="30"/>
      <c r="I53" s="30"/>
      <c r="J53" s="30"/>
      <c r="K53" s="30"/>
      <c r="L53" s="30">
        <v>0</v>
      </c>
      <c r="M53" s="36"/>
      <c r="N53" s="71"/>
      <c r="O53" s="71"/>
      <c r="P53" s="36">
        <f t="shared" si="6"/>
        <v>0</v>
      </c>
      <c r="Q53" s="71">
        <f t="shared" si="7"/>
        <v>0</v>
      </c>
      <c r="R53" s="71"/>
    </row>
    <row r="54" spans="1:18" ht="15" customHeight="1" x14ac:dyDescent="0.25">
      <c r="A54" s="39" t="s">
        <v>100</v>
      </c>
      <c r="B54" s="27" t="s">
        <v>21</v>
      </c>
      <c r="C54" s="71">
        <v>792</v>
      </c>
      <c r="D54" s="30"/>
      <c r="E54" s="30"/>
      <c r="F54" s="30"/>
      <c r="G54" s="30"/>
      <c r="H54" s="30"/>
      <c r="I54" s="30"/>
      <c r="J54" s="30"/>
      <c r="K54" s="30"/>
      <c r="L54" s="30"/>
      <c r="M54" s="36"/>
      <c r="N54" s="71"/>
      <c r="O54" s="71"/>
      <c r="P54" s="36">
        <f t="shared" si="6"/>
        <v>0</v>
      </c>
      <c r="Q54" s="71">
        <f t="shared" si="7"/>
        <v>0</v>
      </c>
      <c r="R54" s="71"/>
    </row>
    <row r="55" spans="1:18" s="247" customFormat="1" ht="23.25" customHeight="1" x14ac:dyDescent="0.25">
      <c r="A55" s="244" t="s">
        <v>172</v>
      </c>
      <c r="B55" s="245" t="s">
        <v>21</v>
      </c>
      <c r="C55" s="243">
        <v>792</v>
      </c>
      <c r="D55" s="246">
        <f>D56+D57+D58+D59</f>
        <v>0</v>
      </c>
      <c r="E55" s="246">
        <f>E56+E57+E58+E59</f>
        <v>0</v>
      </c>
      <c r="F55" s="243"/>
      <c r="G55" s="246">
        <f>G56+G57+G58+G59</f>
        <v>0</v>
      </c>
      <c r="H55" s="246">
        <f>H56+H57+H58+H59</f>
        <v>0</v>
      </c>
      <c r="I55" s="243"/>
      <c r="J55" s="246">
        <f>J56+J57+J58+J59</f>
        <v>10</v>
      </c>
      <c r="K55" s="246">
        <f>K56+K57+K58+K59</f>
        <v>10</v>
      </c>
      <c r="L55" s="243"/>
      <c r="M55" s="242">
        <v>0</v>
      </c>
      <c r="N55" s="243">
        <v>0</v>
      </c>
      <c r="O55" s="243"/>
      <c r="P55" s="242">
        <f t="shared" si="6"/>
        <v>10</v>
      </c>
      <c r="Q55" s="243">
        <f t="shared" si="7"/>
        <v>10</v>
      </c>
      <c r="R55" s="243">
        <f t="shared" ref="R55" si="8">Q55/P55*100</f>
        <v>100</v>
      </c>
    </row>
    <row r="56" spans="1:18" ht="15" customHeight="1" x14ac:dyDescent="0.25">
      <c r="A56" s="39" t="s">
        <v>77</v>
      </c>
      <c r="B56" s="27" t="s">
        <v>21</v>
      </c>
      <c r="C56" s="71">
        <v>792</v>
      </c>
      <c r="D56" s="30"/>
      <c r="E56" s="30"/>
      <c r="F56" s="30"/>
      <c r="G56" s="30"/>
      <c r="H56" s="30"/>
      <c r="I56" s="30"/>
      <c r="J56" s="30"/>
      <c r="K56" s="30"/>
      <c r="L56" s="30"/>
      <c r="M56" s="36"/>
      <c r="N56" s="71"/>
      <c r="O56" s="71"/>
      <c r="P56" s="36">
        <f t="shared" si="6"/>
        <v>0</v>
      </c>
      <c r="Q56" s="71">
        <f t="shared" si="7"/>
        <v>0</v>
      </c>
      <c r="R56" s="71"/>
    </row>
    <row r="57" spans="1:18" ht="13.5" customHeight="1" x14ac:dyDescent="0.25">
      <c r="A57" s="39" t="s">
        <v>78</v>
      </c>
      <c r="B57" s="27" t="s">
        <v>21</v>
      </c>
      <c r="C57" s="71">
        <v>792</v>
      </c>
      <c r="D57" s="30"/>
      <c r="E57" s="30"/>
      <c r="F57" s="30"/>
      <c r="G57" s="30"/>
      <c r="H57" s="30"/>
      <c r="I57" s="30"/>
      <c r="J57" s="30">
        <v>10</v>
      </c>
      <c r="K57" s="30">
        <v>10</v>
      </c>
      <c r="L57" s="30"/>
      <c r="M57" s="36"/>
      <c r="N57" s="71"/>
      <c r="O57" s="71"/>
      <c r="P57" s="36">
        <f t="shared" si="6"/>
        <v>10</v>
      </c>
      <c r="Q57" s="71">
        <f t="shared" si="7"/>
        <v>10</v>
      </c>
      <c r="R57" s="71"/>
    </row>
    <row r="58" spans="1:18" ht="15" customHeight="1" x14ac:dyDescent="0.25">
      <c r="A58" s="39" t="s">
        <v>85</v>
      </c>
      <c r="B58" s="27" t="s">
        <v>21</v>
      </c>
      <c r="C58" s="71">
        <v>792</v>
      </c>
      <c r="D58" s="30"/>
      <c r="E58" s="30"/>
      <c r="F58" s="30"/>
      <c r="G58" s="30"/>
      <c r="H58" s="30"/>
      <c r="I58" s="30"/>
      <c r="J58" s="30"/>
      <c r="K58" s="30"/>
      <c r="L58" s="30"/>
      <c r="M58" s="36"/>
      <c r="N58" s="71"/>
      <c r="O58" s="71"/>
      <c r="P58" s="36">
        <f t="shared" si="6"/>
        <v>0</v>
      </c>
      <c r="Q58" s="71">
        <f t="shared" si="7"/>
        <v>0</v>
      </c>
      <c r="R58" s="71"/>
    </row>
    <row r="59" spans="1:18" ht="15" customHeight="1" x14ac:dyDescent="0.25">
      <c r="A59" s="39" t="s">
        <v>100</v>
      </c>
      <c r="B59" s="27" t="s">
        <v>21</v>
      </c>
      <c r="C59" s="71">
        <v>792</v>
      </c>
      <c r="D59" s="30"/>
      <c r="E59" s="30"/>
      <c r="F59" s="30"/>
      <c r="G59" s="30"/>
      <c r="H59" s="30"/>
      <c r="I59" s="30"/>
      <c r="J59" s="30"/>
      <c r="K59" s="30"/>
      <c r="L59" s="30"/>
      <c r="M59" s="36"/>
      <c r="N59" s="71"/>
      <c r="O59" s="71"/>
      <c r="P59" s="36">
        <f t="shared" si="6"/>
        <v>0</v>
      </c>
      <c r="Q59" s="71">
        <f t="shared" si="7"/>
        <v>0</v>
      </c>
      <c r="R59" s="71"/>
    </row>
    <row r="60" spans="1:18" s="247" customFormat="1" ht="20.25" customHeight="1" x14ac:dyDescent="0.25">
      <c r="A60" s="244" t="s">
        <v>86</v>
      </c>
      <c r="B60" s="245" t="s">
        <v>21</v>
      </c>
      <c r="C60" s="243">
        <v>792</v>
      </c>
      <c r="D60" s="246">
        <f>D61+D62+D63+D64</f>
        <v>0</v>
      </c>
      <c r="E60" s="246">
        <f>E61+E62+E63+E64</f>
        <v>0</v>
      </c>
      <c r="F60" s="243"/>
      <c r="G60" s="246">
        <f>G61+G62+G63+G64</f>
        <v>0</v>
      </c>
      <c r="H60" s="246">
        <f>H61+H62+H63+H64</f>
        <v>0</v>
      </c>
      <c r="I60" s="243"/>
      <c r="J60" s="246">
        <f>J61+J62+J63+J64</f>
        <v>15</v>
      </c>
      <c r="K60" s="246">
        <f>K61+K62+K63+K64</f>
        <v>15</v>
      </c>
      <c r="L60" s="243"/>
      <c r="M60" s="242">
        <v>0</v>
      </c>
      <c r="N60" s="243">
        <v>0</v>
      </c>
      <c r="O60" s="243"/>
      <c r="P60" s="242">
        <f t="shared" si="6"/>
        <v>15</v>
      </c>
      <c r="Q60" s="243">
        <f t="shared" si="7"/>
        <v>15</v>
      </c>
      <c r="R60" s="243">
        <f t="shared" ref="R60" si="9">Q60/P60*100</f>
        <v>100</v>
      </c>
    </row>
    <row r="61" spans="1:18" ht="15" customHeight="1" x14ac:dyDescent="0.25">
      <c r="A61" s="39" t="s">
        <v>74</v>
      </c>
      <c r="B61" s="27" t="s">
        <v>21</v>
      </c>
      <c r="C61" s="71">
        <v>792</v>
      </c>
      <c r="D61" s="30"/>
      <c r="E61" s="30"/>
      <c r="F61" s="30"/>
      <c r="G61" s="30"/>
      <c r="H61" s="30"/>
      <c r="I61" s="30"/>
      <c r="J61" s="30">
        <v>15</v>
      </c>
      <c r="K61" s="30">
        <v>15</v>
      </c>
      <c r="L61" s="30"/>
      <c r="M61" s="36"/>
      <c r="N61" s="71"/>
      <c r="O61" s="71"/>
      <c r="P61" s="36">
        <f t="shared" si="6"/>
        <v>15</v>
      </c>
      <c r="Q61" s="71">
        <f t="shared" si="7"/>
        <v>15</v>
      </c>
      <c r="R61" s="71"/>
    </row>
    <row r="62" spans="1:18" ht="13.5" customHeight="1" x14ac:dyDescent="0.25">
      <c r="A62" s="39" t="s">
        <v>78</v>
      </c>
      <c r="B62" s="27" t="s">
        <v>21</v>
      </c>
      <c r="C62" s="71">
        <v>792</v>
      </c>
      <c r="D62" s="30"/>
      <c r="E62" s="30"/>
      <c r="F62" s="30"/>
      <c r="G62" s="30"/>
      <c r="H62" s="30"/>
      <c r="I62" s="30"/>
      <c r="J62" s="30"/>
      <c r="K62" s="30"/>
      <c r="L62" s="30"/>
      <c r="M62" s="36"/>
      <c r="N62" s="71"/>
      <c r="O62" s="71"/>
      <c r="P62" s="36">
        <f t="shared" si="6"/>
        <v>0</v>
      </c>
      <c r="Q62" s="71">
        <f t="shared" si="7"/>
        <v>0</v>
      </c>
      <c r="R62" s="71"/>
    </row>
    <row r="63" spans="1:18" ht="15" customHeight="1" x14ac:dyDescent="0.25">
      <c r="A63" s="39" t="s">
        <v>85</v>
      </c>
      <c r="B63" s="27" t="s">
        <v>21</v>
      </c>
      <c r="C63" s="71">
        <v>792</v>
      </c>
      <c r="D63" s="30"/>
      <c r="E63" s="30"/>
      <c r="F63" s="30"/>
      <c r="G63" s="30"/>
      <c r="H63" s="30"/>
      <c r="I63" s="30"/>
      <c r="J63" s="30"/>
      <c r="K63" s="30"/>
      <c r="L63" s="30"/>
      <c r="M63" s="36"/>
      <c r="N63" s="71"/>
      <c r="O63" s="71"/>
      <c r="P63" s="36">
        <f t="shared" si="6"/>
        <v>0</v>
      </c>
      <c r="Q63" s="71">
        <f t="shared" si="7"/>
        <v>0</v>
      </c>
      <c r="R63" s="71"/>
    </row>
    <row r="64" spans="1:18" ht="15" customHeight="1" x14ac:dyDescent="0.25">
      <c r="A64" s="39" t="s">
        <v>100</v>
      </c>
      <c r="B64" s="27" t="s">
        <v>21</v>
      </c>
      <c r="C64" s="71">
        <v>792</v>
      </c>
      <c r="D64" s="30"/>
      <c r="E64" s="30"/>
      <c r="F64" s="30"/>
      <c r="G64" s="30"/>
      <c r="H64" s="30"/>
      <c r="I64" s="30"/>
      <c r="J64" s="30"/>
      <c r="K64" s="30"/>
      <c r="L64" s="30"/>
      <c r="M64" s="36"/>
      <c r="N64" s="71"/>
      <c r="O64" s="71"/>
      <c r="P64" s="36">
        <f t="shared" si="6"/>
        <v>0</v>
      </c>
      <c r="Q64" s="71">
        <f t="shared" si="7"/>
        <v>0</v>
      </c>
      <c r="R64" s="71"/>
    </row>
    <row r="65" spans="1:18" s="75" customFormat="1" ht="37.5" customHeight="1" x14ac:dyDescent="0.3">
      <c r="A65" s="240" t="s">
        <v>204</v>
      </c>
      <c r="B65" s="44"/>
      <c r="C65" s="153"/>
      <c r="D65" s="76"/>
      <c r="E65" s="76"/>
      <c r="F65" s="76"/>
      <c r="G65" s="76"/>
      <c r="H65" s="76"/>
      <c r="I65" s="76"/>
      <c r="J65" s="76"/>
      <c r="K65" s="76"/>
      <c r="L65" s="76"/>
      <c r="M65" s="95">
        <v>60</v>
      </c>
      <c r="N65" s="77">
        <v>60</v>
      </c>
      <c r="O65" s="76">
        <v>100</v>
      </c>
      <c r="P65" s="241">
        <v>60</v>
      </c>
      <c r="Q65" s="241">
        <v>60</v>
      </c>
      <c r="R65" s="241">
        <v>100</v>
      </c>
    </row>
    <row r="66" spans="1:18" s="75" customFormat="1" ht="14.25" x14ac:dyDescent="0.2"/>
  </sheetData>
  <mergeCells count="9">
    <mergeCell ref="A1:R1"/>
    <mergeCell ref="P3:R3"/>
    <mergeCell ref="M3:O3"/>
    <mergeCell ref="J3:L3"/>
    <mergeCell ref="A3:A4"/>
    <mergeCell ref="B3:C3"/>
    <mergeCell ref="D3:F3"/>
    <mergeCell ref="G3:I3"/>
    <mergeCell ref="A2:R2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topLeftCell="A19" zoomScale="90" zoomScaleNormal="90" workbookViewId="0">
      <selection activeCell="S20" sqref="S20"/>
    </sheetView>
  </sheetViews>
  <sheetFormatPr defaultColWidth="9.140625" defaultRowHeight="15" x14ac:dyDescent="0.25"/>
  <cols>
    <col min="1" max="1" width="39.85546875" style="60" customWidth="1"/>
    <col min="2" max="2" width="10" style="60" customWidth="1"/>
    <col min="3" max="3" width="9.140625" style="60" customWidth="1"/>
    <col min="4" max="4" width="11" style="60" customWidth="1"/>
    <col min="5" max="5" width="13.42578125" style="60" customWidth="1"/>
    <col min="6" max="6" width="7.42578125" style="60" bestFit="1" customWidth="1"/>
    <col min="7" max="7" width="12.42578125" style="60" customWidth="1"/>
    <col min="8" max="8" width="14.140625" style="60" customWidth="1"/>
    <col min="9" max="9" width="9" style="60" customWidth="1"/>
    <col min="10" max="10" width="11" style="60" customWidth="1"/>
    <col min="11" max="11" width="10.7109375" style="60" customWidth="1"/>
    <col min="12" max="12" width="10.28515625" style="60" customWidth="1"/>
    <col min="13" max="13" width="10.140625" style="60" customWidth="1"/>
    <col min="14" max="14" width="12" style="60" customWidth="1"/>
    <col min="15" max="15" width="12.140625" style="60" customWidth="1"/>
    <col min="16" max="16384" width="9.140625" style="60"/>
  </cols>
  <sheetData>
    <row r="1" spans="1:15" ht="19.5" customHeight="1" x14ac:dyDescent="0.25">
      <c r="D1" s="300"/>
      <c r="E1" s="300"/>
      <c r="G1" s="300"/>
      <c r="H1" s="300"/>
      <c r="I1" s="302" t="s">
        <v>58</v>
      </c>
      <c r="J1" s="302"/>
      <c r="K1" s="302"/>
      <c r="L1" s="302"/>
      <c r="M1" s="302"/>
      <c r="N1" s="302"/>
      <c r="O1" s="302"/>
    </row>
    <row r="2" spans="1:15" s="61" customFormat="1" ht="66.75" customHeight="1" x14ac:dyDescent="0.25">
      <c r="A2" s="301" t="s">
        <v>228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idden="1" x14ac:dyDescent="0.25"/>
    <row r="4" spans="1:15" ht="119.25" customHeight="1" x14ac:dyDescent="0.25">
      <c r="A4" s="73" t="s">
        <v>26</v>
      </c>
      <c r="B4" s="277" t="s">
        <v>39</v>
      </c>
      <c r="C4" s="277"/>
      <c r="D4" s="277" t="s">
        <v>181</v>
      </c>
      <c r="E4" s="277"/>
      <c r="F4" s="277"/>
      <c r="G4" s="277" t="s">
        <v>184</v>
      </c>
      <c r="H4" s="277"/>
      <c r="I4" s="277"/>
      <c r="J4" s="277" t="s">
        <v>83</v>
      </c>
      <c r="K4" s="277"/>
      <c r="L4" s="277"/>
      <c r="M4" s="277" t="s">
        <v>51</v>
      </c>
      <c r="N4" s="277"/>
      <c r="O4" s="277"/>
    </row>
    <row r="5" spans="1:15" ht="61.5" customHeight="1" x14ac:dyDescent="0.25">
      <c r="A5" s="62"/>
      <c r="B5" s="73" t="s">
        <v>40</v>
      </c>
      <c r="C5" s="73" t="s">
        <v>41</v>
      </c>
      <c r="D5" s="165" t="s">
        <v>216</v>
      </c>
      <c r="E5" s="164" t="s">
        <v>215</v>
      </c>
      <c r="F5" s="77" t="s">
        <v>25</v>
      </c>
      <c r="G5" s="165" t="s">
        <v>216</v>
      </c>
      <c r="H5" s="164" t="s">
        <v>215</v>
      </c>
      <c r="I5" s="77" t="s">
        <v>25</v>
      </c>
      <c r="J5" s="165" t="s">
        <v>216</v>
      </c>
      <c r="K5" s="164" t="s">
        <v>215</v>
      </c>
      <c r="L5" s="77" t="s">
        <v>25</v>
      </c>
      <c r="M5" s="165" t="s">
        <v>216</v>
      </c>
      <c r="N5" s="164" t="s">
        <v>215</v>
      </c>
      <c r="O5" s="77" t="s">
        <v>25</v>
      </c>
    </row>
    <row r="6" spans="1:15" x14ac:dyDescent="0.25">
      <c r="A6" s="29">
        <v>1</v>
      </c>
      <c r="B6" s="63">
        <v>2</v>
      </c>
      <c r="C6" s="29">
        <v>3</v>
      </c>
      <c r="D6" s="63">
        <v>4</v>
      </c>
      <c r="E6" s="29">
        <v>5</v>
      </c>
      <c r="F6" s="63">
        <v>6</v>
      </c>
      <c r="G6" s="29">
        <v>7</v>
      </c>
      <c r="H6" s="63">
        <v>8</v>
      </c>
      <c r="I6" s="29">
        <v>9</v>
      </c>
      <c r="J6" s="29">
        <v>7</v>
      </c>
      <c r="K6" s="63">
        <v>8</v>
      </c>
      <c r="L6" s="29">
        <v>9</v>
      </c>
      <c r="M6" s="63">
        <v>10</v>
      </c>
      <c r="N6" s="29">
        <v>11</v>
      </c>
      <c r="O6" s="63">
        <v>12</v>
      </c>
    </row>
    <row r="7" spans="1:15" x14ac:dyDescent="0.25">
      <c r="A7" s="297" t="s">
        <v>24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9"/>
    </row>
    <row r="8" spans="1:15" ht="64.5" customHeight="1" x14ac:dyDescent="0.25">
      <c r="A8" s="64" t="s">
        <v>182</v>
      </c>
      <c r="B8" s="71" t="s">
        <v>34</v>
      </c>
      <c r="C8" s="71">
        <v>744</v>
      </c>
      <c r="D8" s="71">
        <v>100</v>
      </c>
      <c r="E8" s="71">
        <v>100</v>
      </c>
      <c r="F8" s="71">
        <f>E8/D8*100</f>
        <v>100</v>
      </c>
      <c r="G8" s="71"/>
      <c r="H8" s="71"/>
      <c r="I8" s="71"/>
      <c r="J8" s="71"/>
      <c r="K8" s="71"/>
      <c r="L8" s="71"/>
      <c r="M8" s="71">
        <f>D8+G8+J8</f>
        <v>100</v>
      </c>
      <c r="N8" s="71">
        <f>E8+H8+K8</f>
        <v>100</v>
      </c>
      <c r="O8" s="71">
        <f>N8/M8*100</f>
        <v>100</v>
      </c>
    </row>
    <row r="9" spans="1:15" ht="75" x14ac:dyDescent="0.25">
      <c r="A9" s="64" t="s">
        <v>183</v>
      </c>
      <c r="B9" s="71" t="s">
        <v>34</v>
      </c>
      <c r="C9" s="71">
        <v>744</v>
      </c>
      <c r="D9" s="71">
        <v>80</v>
      </c>
      <c r="E9" s="71">
        <v>80</v>
      </c>
      <c r="F9" s="71">
        <f>E9/D9*100</f>
        <v>100</v>
      </c>
      <c r="G9" s="71"/>
      <c r="H9" s="71"/>
      <c r="I9" s="71"/>
      <c r="J9" s="71"/>
      <c r="K9" s="71"/>
      <c r="L9" s="71"/>
      <c r="M9" s="71">
        <f t="shared" ref="M9:M17" si="0">D9+G9+J9</f>
        <v>80</v>
      </c>
      <c r="N9" s="71">
        <f t="shared" ref="N9:N17" si="1">E9+H9+K9</f>
        <v>80</v>
      </c>
      <c r="O9" s="71">
        <f t="shared" ref="O9:O31" si="2">N9/M9*100</f>
        <v>100</v>
      </c>
    </row>
    <row r="10" spans="1:15" ht="105" x14ac:dyDescent="0.25">
      <c r="A10" s="64" t="s">
        <v>185</v>
      </c>
      <c r="B10" s="71" t="s">
        <v>34</v>
      </c>
      <c r="C10" s="71">
        <v>744</v>
      </c>
      <c r="D10" s="71"/>
      <c r="E10" s="71"/>
      <c r="F10" s="71"/>
      <c r="G10" s="71">
        <v>100</v>
      </c>
      <c r="H10" s="71">
        <v>100</v>
      </c>
      <c r="I10" s="71">
        <f>H10/G10*100</f>
        <v>100</v>
      </c>
      <c r="J10" s="71"/>
      <c r="K10" s="71"/>
      <c r="L10" s="71"/>
      <c r="M10" s="71">
        <f t="shared" si="0"/>
        <v>100</v>
      </c>
      <c r="N10" s="71">
        <f t="shared" si="1"/>
        <v>100</v>
      </c>
      <c r="O10" s="71">
        <f t="shared" si="2"/>
        <v>100</v>
      </c>
    </row>
    <row r="11" spans="1:15" ht="75" x14ac:dyDescent="0.25">
      <c r="A11" s="64" t="s">
        <v>186</v>
      </c>
      <c r="B11" s="71" t="s">
        <v>34</v>
      </c>
      <c r="C11" s="71">
        <v>744</v>
      </c>
      <c r="D11" s="71"/>
      <c r="E11" s="71"/>
      <c r="F11" s="71"/>
      <c r="G11" s="71">
        <v>80</v>
      </c>
      <c r="H11" s="71">
        <v>80</v>
      </c>
      <c r="I11" s="71">
        <f>H11/G11*100</f>
        <v>100</v>
      </c>
      <c r="J11" s="71"/>
      <c r="K11" s="71"/>
      <c r="L11" s="71"/>
      <c r="M11" s="71">
        <f t="shared" si="0"/>
        <v>80</v>
      </c>
      <c r="N11" s="71">
        <f t="shared" si="1"/>
        <v>80</v>
      </c>
      <c r="O11" s="71">
        <f t="shared" si="2"/>
        <v>100</v>
      </c>
    </row>
    <row r="12" spans="1:15" s="80" customFormat="1" ht="30" customHeight="1" x14ac:dyDescent="0.25">
      <c r="A12" s="26" t="s">
        <v>42</v>
      </c>
      <c r="B12" s="78" t="s">
        <v>21</v>
      </c>
      <c r="C12" s="153">
        <v>792</v>
      </c>
      <c r="D12" s="74">
        <f>D13+D14+D15+D16</f>
        <v>100</v>
      </c>
      <c r="E12" s="74">
        <f>E13+E14+E15+E16</f>
        <v>100</v>
      </c>
      <c r="F12" s="79">
        <f>E12/D12*100</f>
        <v>100</v>
      </c>
      <c r="G12" s="158">
        <f>G13+G14+G15+G16</f>
        <v>50</v>
      </c>
      <c r="H12" s="158">
        <f>H13+H14+H15+H16</f>
        <v>50</v>
      </c>
      <c r="I12" s="157">
        <f>H12/G12*100</f>
        <v>100</v>
      </c>
      <c r="J12" s="153"/>
      <c r="K12" s="153"/>
      <c r="L12" s="153"/>
      <c r="M12" s="77">
        <f t="shared" si="0"/>
        <v>150</v>
      </c>
      <c r="N12" s="77">
        <f t="shared" si="1"/>
        <v>150</v>
      </c>
      <c r="O12" s="77">
        <f t="shared" si="2"/>
        <v>100</v>
      </c>
    </row>
    <row r="13" spans="1:15" s="80" customFormat="1" x14ac:dyDescent="0.2">
      <c r="A13" s="81" t="s">
        <v>86</v>
      </c>
      <c r="B13" s="65" t="s">
        <v>21</v>
      </c>
      <c r="C13" s="153">
        <v>792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71">
        <f t="shared" si="0"/>
        <v>0</v>
      </c>
      <c r="N13" s="71">
        <f t="shared" si="1"/>
        <v>0</v>
      </c>
      <c r="O13" s="71">
        <v>0</v>
      </c>
    </row>
    <row r="14" spans="1:15" x14ac:dyDescent="0.25">
      <c r="A14" s="39" t="s">
        <v>77</v>
      </c>
      <c r="B14" s="46" t="s">
        <v>21</v>
      </c>
      <c r="C14" s="71">
        <v>792</v>
      </c>
      <c r="D14" s="71"/>
      <c r="E14" s="71"/>
      <c r="F14" s="71"/>
      <c r="G14" s="71"/>
      <c r="H14" s="71"/>
      <c r="I14" s="71"/>
      <c r="J14" s="71"/>
      <c r="K14" s="71"/>
      <c r="L14" s="71"/>
      <c r="M14" s="71">
        <f t="shared" si="0"/>
        <v>0</v>
      </c>
      <c r="N14" s="71">
        <f t="shared" si="1"/>
        <v>0</v>
      </c>
      <c r="O14" s="71">
        <v>0</v>
      </c>
    </row>
    <row r="15" spans="1:15" s="80" customFormat="1" ht="14.25" x14ac:dyDescent="0.2">
      <c r="A15" s="26" t="s">
        <v>78</v>
      </c>
      <c r="B15" s="44" t="s">
        <v>21</v>
      </c>
      <c r="C15" s="153">
        <v>792</v>
      </c>
      <c r="D15" s="153">
        <v>100</v>
      </c>
      <c r="E15" s="153">
        <v>100</v>
      </c>
      <c r="F15" s="153"/>
      <c r="G15" s="153"/>
      <c r="H15" s="153"/>
      <c r="I15" s="153"/>
      <c r="J15" s="153"/>
      <c r="K15" s="153"/>
      <c r="L15" s="153"/>
      <c r="M15" s="153">
        <f t="shared" si="0"/>
        <v>100</v>
      </c>
      <c r="N15" s="153">
        <f t="shared" si="1"/>
        <v>100</v>
      </c>
      <c r="O15" s="153">
        <f t="shared" si="2"/>
        <v>100</v>
      </c>
    </row>
    <row r="16" spans="1:15" s="80" customFormat="1" ht="28.5" x14ac:dyDescent="0.2">
      <c r="A16" s="26" t="s">
        <v>85</v>
      </c>
      <c r="B16" s="44" t="s">
        <v>21</v>
      </c>
      <c r="C16" s="153">
        <v>792</v>
      </c>
      <c r="D16" s="153"/>
      <c r="E16" s="153"/>
      <c r="F16" s="153"/>
      <c r="G16" s="153">
        <v>50</v>
      </c>
      <c r="H16" s="153">
        <v>50</v>
      </c>
      <c r="I16" s="153"/>
      <c r="J16" s="153"/>
      <c r="K16" s="153"/>
      <c r="L16" s="153"/>
      <c r="M16" s="153">
        <f t="shared" si="0"/>
        <v>50</v>
      </c>
      <c r="N16" s="153">
        <f t="shared" si="1"/>
        <v>50</v>
      </c>
      <c r="O16" s="153">
        <f t="shared" si="2"/>
        <v>100</v>
      </c>
    </row>
    <row r="17" spans="1:15" x14ac:dyDescent="0.25">
      <c r="A17" s="39" t="s">
        <v>100</v>
      </c>
      <c r="B17" s="46" t="s">
        <v>21</v>
      </c>
      <c r="C17" s="71">
        <v>792</v>
      </c>
      <c r="D17" s="71"/>
      <c r="E17" s="71"/>
      <c r="F17" s="71"/>
      <c r="G17" s="71"/>
      <c r="H17" s="71"/>
      <c r="I17" s="71"/>
      <c r="J17" s="71"/>
      <c r="K17" s="71"/>
      <c r="L17" s="71"/>
      <c r="M17" s="71">
        <f t="shared" si="0"/>
        <v>0</v>
      </c>
      <c r="N17" s="71">
        <f t="shared" si="1"/>
        <v>0</v>
      </c>
      <c r="O17" s="71">
        <v>0</v>
      </c>
    </row>
    <row r="18" spans="1:15" ht="20.25" customHeight="1" x14ac:dyDescent="0.25">
      <c r="A18" s="297" t="s">
        <v>63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9"/>
    </row>
    <row r="19" spans="1:15" s="80" customFormat="1" ht="42.75" x14ac:dyDescent="0.2">
      <c r="A19" s="107" t="s">
        <v>32</v>
      </c>
      <c r="B19" s="78" t="s">
        <v>34</v>
      </c>
      <c r="C19" s="78"/>
      <c r="D19" s="78"/>
      <c r="E19" s="104"/>
      <c r="F19" s="76"/>
      <c r="G19" s="76"/>
      <c r="H19" s="76"/>
      <c r="I19" s="76"/>
      <c r="J19" s="78">
        <v>90</v>
      </c>
      <c r="K19" s="78">
        <v>90</v>
      </c>
      <c r="L19" s="82">
        <f>K19/J19*100</f>
        <v>100</v>
      </c>
      <c r="M19" s="153">
        <f t="shared" ref="M19:M31" si="3">D19+G19+J19</f>
        <v>90</v>
      </c>
      <c r="N19" s="153">
        <f t="shared" ref="N19:N31" si="4">E19+H19+K19</f>
        <v>90</v>
      </c>
      <c r="O19" s="153">
        <f t="shared" si="2"/>
        <v>100</v>
      </c>
    </row>
    <row r="20" spans="1:15" s="80" customFormat="1" ht="57" x14ac:dyDescent="0.2">
      <c r="A20" s="106" t="s">
        <v>33</v>
      </c>
      <c r="B20" s="78" t="s">
        <v>10</v>
      </c>
      <c r="C20" s="78"/>
      <c r="D20" s="78"/>
      <c r="E20" s="104"/>
      <c r="F20" s="76"/>
      <c r="G20" s="76"/>
      <c r="H20" s="76"/>
      <c r="I20" s="76"/>
      <c r="J20" s="78">
        <v>11</v>
      </c>
      <c r="K20" s="78">
        <v>11</v>
      </c>
      <c r="L20" s="82">
        <f>K20/J20*100</f>
        <v>100</v>
      </c>
      <c r="M20" s="153">
        <f t="shared" si="3"/>
        <v>11</v>
      </c>
      <c r="N20" s="153">
        <f t="shared" si="4"/>
        <v>11</v>
      </c>
      <c r="O20" s="153">
        <f t="shared" si="2"/>
        <v>100</v>
      </c>
    </row>
    <row r="21" spans="1:15" ht="30" x14ac:dyDescent="0.25">
      <c r="A21" s="56" t="s">
        <v>35</v>
      </c>
      <c r="B21" s="52" t="s">
        <v>36</v>
      </c>
      <c r="C21" s="52"/>
      <c r="D21" s="52"/>
      <c r="E21" s="55"/>
      <c r="F21" s="30"/>
      <c r="G21" s="30"/>
      <c r="H21" s="30"/>
      <c r="I21" s="30"/>
      <c r="J21" s="52">
        <v>0</v>
      </c>
      <c r="K21" s="52">
        <v>0</v>
      </c>
      <c r="L21" s="66">
        <v>0</v>
      </c>
      <c r="M21" s="71">
        <f t="shared" si="3"/>
        <v>0</v>
      </c>
      <c r="N21" s="71">
        <f t="shared" si="4"/>
        <v>0</v>
      </c>
      <c r="O21" s="71">
        <v>0</v>
      </c>
    </row>
    <row r="22" spans="1:15" ht="30" x14ac:dyDescent="0.25">
      <c r="A22" s="56" t="s">
        <v>37</v>
      </c>
      <c r="B22" s="52" t="s">
        <v>34</v>
      </c>
      <c r="C22" s="52"/>
      <c r="D22" s="52"/>
      <c r="E22" s="55"/>
      <c r="F22" s="30"/>
      <c r="G22" s="30"/>
      <c r="H22" s="30"/>
      <c r="I22" s="30"/>
      <c r="J22" s="52">
        <v>0</v>
      </c>
      <c r="K22" s="52">
        <v>0</v>
      </c>
      <c r="L22" s="66">
        <v>0</v>
      </c>
      <c r="M22" s="71">
        <f t="shared" si="3"/>
        <v>0</v>
      </c>
      <c r="N22" s="71">
        <f t="shared" si="4"/>
        <v>0</v>
      </c>
      <c r="O22" s="71">
        <v>0</v>
      </c>
    </row>
    <row r="23" spans="1:15" ht="30" x14ac:dyDescent="0.25">
      <c r="A23" s="56" t="s">
        <v>15</v>
      </c>
      <c r="B23" s="52" t="s">
        <v>21</v>
      </c>
      <c r="C23" s="52"/>
      <c r="D23" s="52"/>
      <c r="E23" s="55"/>
      <c r="F23" s="30"/>
      <c r="G23" s="30"/>
      <c r="H23" s="30"/>
      <c r="I23" s="30"/>
      <c r="J23" s="52">
        <v>0</v>
      </c>
      <c r="K23" s="52">
        <v>0</v>
      </c>
      <c r="L23" s="66">
        <v>0</v>
      </c>
      <c r="M23" s="71">
        <f t="shared" si="3"/>
        <v>0</v>
      </c>
      <c r="N23" s="71">
        <f t="shared" si="4"/>
        <v>0</v>
      </c>
      <c r="O23" s="71">
        <v>0</v>
      </c>
    </row>
    <row r="24" spans="1:15" s="80" customFormat="1" ht="28.5" x14ac:dyDescent="0.2">
      <c r="A24" s="105" t="s">
        <v>14</v>
      </c>
      <c r="B24" s="78" t="s">
        <v>21</v>
      </c>
      <c r="C24" s="78"/>
      <c r="D24" s="78"/>
      <c r="E24" s="104"/>
      <c r="F24" s="76"/>
      <c r="G24" s="76"/>
      <c r="H24" s="76"/>
      <c r="I24" s="76"/>
      <c r="J24" s="78">
        <v>315</v>
      </c>
      <c r="K24" s="78">
        <v>315</v>
      </c>
      <c r="L24" s="82">
        <v>100</v>
      </c>
      <c r="M24" s="153">
        <f t="shared" si="3"/>
        <v>315</v>
      </c>
      <c r="N24" s="153">
        <f t="shared" si="4"/>
        <v>315</v>
      </c>
      <c r="O24" s="153">
        <f t="shared" si="2"/>
        <v>100</v>
      </c>
    </row>
    <row r="25" spans="1:15" ht="30" x14ac:dyDescent="0.25">
      <c r="A25" s="56" t="s">
        <v>19</v>
      </c>
      <c r="B25" s="52" t="s">
        <v>21</v>
      </c>
      <c r="C25" s="52"/>
      <c r="D25" s="52"/>
      <c r="E25" s="55"/>
      <c r="F25" s="30"/>
      <c r="G25" s="30"/>
      <c r="H25" s="30"/>
      <c r="I25" s="30"/>
      <c r="J25" s="52">
        <v>0</v>
      </c>
      <c r="K25" s="52">
        <v>0</v>
      </c>
      <c r="L25" s="66">
        <v>0</v>
      </c>
      <c r="M25" s="71">
        <f t="shared" si="3"/>
        <v>0</v>
      </c>
      <c r="N25" s="71">
        <f t="shared" si="4"/>
        <v>0</v>
      </c>
      <c r="O25" s="71">
        <v>0</v>
      </c>
    </row>
    <row r="26" spans="1:15" ht="20.25" customHeight="1" x14ac:dyDescent="0.25">
      <c r="A26" s="56" t="s">
        <v>17</v>
      </c>
      <c r="B26" s="57" t="s">
        <v>11</v>
      </c>
      <c r="C26" s="57"/>
      <c r="D26" s="57"/>
      <c r="E26" s="55"/>
      <c r="F26" s="30"/>
      <c r="G26" s="30"/>
      <c r="H26" s="30"/>
      <c r="I26" s="30"/>
      <c r="J26" s="57">
        <v>0</v>
      </c>
      <c r="K26" s="57">
        <v>0</v>
      </c>
      <c r="L26" s="66">
        <v>0</v>
      </c>
      <c r="M26" s="71">
        <f t="shared" si="3"/>
        <v>0</v>
      </c>
      <c r="N26" s="71">
        <f t="shared" si="4"/>
        <v>0</v>
      </c>
      <c r="O26" s="71">
        <v>0</v>
      </c>
    </row>
    <row r="27" spans="1:15" s="80" customFormat="1" ht="17.25" customHeight="1" x14ac:dyDescent="0.2">
      <c r="A27" s="105" t="s">
        <v>16</v>
      </c>
      <c r="B27" s="103" t="s">
        <v>11</v>
      </c>
      <c r="C27" s="103"/>
      <c r="D27" s="103"/>
      <c r="E27" s="104"/>
      <c r="F27" s="76"/>
      <c r="G27" s="76"/>
      <c r="H27" s="76"/>
      <c r="I27" s="76"/>
      <c r="J27" s="103">
        <v>77369</v>
      </c>
      <c r="K27" s="103">
        <v>77369</v>
      </c>
      <c r="L27" s="82">
        <v>100</v>
      </c>
      <c r="M27" s="153">
        <f t="shared" si="3"/>
        <v>77369</v>
      </c>
      <c r="N27" s="153">
        <f t="shared" si="4"/>
        <v>77369</v>
      </c>
      <c r="O27" s="153">
        <f t="shared" si="2"/>
        <v>100</v>
      </c>
    </row>
    <row r="28" spans="1:15" ht="20.25" customHeight="1" x14ac:dyDescent="0.25">
      <c r="A28" s="58" t="s">
        <v>52</v>
      </c>
      <c r="B28" s="29" t="s">
        <v>11</v>
      </c>
      <c r="C28" s="57"/>
      <c r="D28" s="57"/>
      <c r="E28" s="55"/>
      <c r="F28" s="30"/>
      <c r="G28" s="30"/>
      <c r="H28" s="30"/>
      <c r="I28" s="30"/>
      <c r="J28" s="57">
        <v>0</v>
      </c>
      <c r="K28" s="57">
        <v>0</v>
      </c>
      <c r="L28" s="66">
        <v>0</v>
      </c>
      <c r="M28" s="71">
        <f t="shared" si="3"/>
        <v>0</v>
      </c>
      <c r="N28" s="71">
        <f t="shared" si="4"/>
        <v>0</v>
      </c>
      <c r="O28" s="71">
        <v>0</v>
      </c>
    </row>
    <row r="29" spans="1:15" s="80" customFormat="1" ht="20.25" customHeight="1" x14ac:dyDescent="0.2">
      <c r="A29" s="102" t="s">
        <v>20</v>
      </c>
      <c r="B29" s="103" t="s">
        <v>22</v>
      </c>
      <c r="C29" s="103"/>
      <c r="D29" s="103"/>
      <c r="E29" s="104"/>
      <c r="F29" s="76"/>
      <c r="G29" s="76"/>
      <c r="H29" s="76"/>
      <c r="I29" s="76"/>
      <c r="J29" s="103">
        <v>1972</v>
      </c>
      <c r="K29" s="103">
        <v>1479</v>
      </c>
      <c r="L29" s="82">
        <f>K29/J29*100</f>
        <v>75</v>
      </c>
      <c r="M29" s="78">
        <f>D29+G29+J29</f>
        <v>1972</v>
      </c>
      <c r="N29" s="256">
        <f t="shared" si="4"/>
        <v>1479</v>
      </c>
      <c r="O29" s="82">
        <f>N29/M29*100</f>
        <v>75</v>
      </c>
    </row>
    <row r="30" spans="1:15" s="80" customFormat="1" ht="39" customHeight="1" x14ac:dyDescent="0.2">
      <c r="A30" s="105" t="s">
        <v>47</v>
      </c>
      <c r="B30" s="103" t="s">
        <v>10</v>
      </c>
      <c r="C30" s="103"/>
      <c r="D30" s="103"/>
      <c r="E30" s="104"/>
      <c r="F30" s="76"/>
      <c r="G30" s="76"/>
      <c r="H30" s="76"/>
      <c r="I30" s="76"/>
      <c r="J30" s="103">
        <v>1</v>
      </c>
      <c r="K30" s="103">
        <v>1</v>
      </c>
      <c r="L30" s="82">
        <f>K30/J30*100</f>
        <v>100</v>
      </c>
      <c r="M30" s="153">
        <f t="shared" si="3"/>
        <v>1</v>
      </c>
      <c r="N30" s="153">
        <f t="shared" si="4"/>
        <v>1</v>
      </c>
      <c r="O30" s="153">
        <f t="shared" si="2"/>
        <v>100</v>
      </c>
    </row>
    <row r="31" spans="1:15" s="80" customFormat="1" ht="19.5" customHeight="1" x14ac:dyDescent="0.2">
      <c r="A31" s="105" t="s">
        <v>18</v>
      </c>
      <c r="B31" s="103" t="s">
        <v>10</v>
      </c>
      <c r="C31" s="103"/>
      <c r="D31" s="103"/>
      <c r="E31" s="104"/>
      <c r="F31" s="76"/>
      <c r="G31" s="76"/>
      <c r="H31" s="76"/>
      <c r="I31" s="76"/>
      <c r="J31" s="103">
        <v>10</v>
      </c>
      <c r="K31" s="103">
        <v>10</v>
      </c>
      <c r="L31" s="82">
        <f>K31/J31*100</f>
        <v>100</v>
      </c>
      <c r="M31" s="153">
        <f t="shared" si="3"/>
        <v>10</v>
      </c>
      <c r="N31" s="153">
        <f t="shared" si="4"/>
        <v>10</v>
      </c>
      <c r="O31" s="153">
        <f t="shared" si="2"/>
        <v>100</v>
      </c>
    </row>
  </sheetData>
  <mergeCells count="11">
    <mergeCell ref="A18:O18"/>
    <mergeCell ref="A7:O7"/>
    <mergeCell ref="D1:E1"/>
    <mergeCell ref="G1:H1"/>
    <mergeCell ref="A2:O2"/>
    <mergeCell ref="B4:C4"/>
    <mergeCell ref="D4:F4"/>
    <mergeCell ref="G4:I4"/>
    <mergeCell ref="J4:L4"/>
    <mergeCell ref="M4:O4"/>
    <mergeCell ref="I1:O1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"/>
  <sheetViews>
    <sheetView topLeftCell="A10" zoomScaleNormal="100" workbookViewId="0">
      <selection activeCell="V10" sqref="V10:V11"/>
    </sheetView>
  </sheetViews>
  <sheetFormatPr defaultColWidth="9.140625" defaultRowHeight="15" x14ac:dyDescent="0.25"/>
  <cols>
    <col min="1" max="1" width="44.7109375" style="40" customWidth="1"/>
    <col min="2" max="2" width="13" style="40" customWidth="1"/>
    <col min="3" max="3" width="9.42578125" style="40" customWidth="1"/>
    <col min="4" max="4" width="10.85546875" style="40" customWidth="1"/>
    <col min="5" max="5" width="12.42578125" style="40" customWidth="1"/>
    <col min="6" max="6" width="10.140625" style="40" customWidth="1"/>
    <col min="7" max="7" width="11.28515625" style="40" customWidth="1"/>
    <col min="8" max="8" width="12.5703125" style="40" customWidth="1"/>
    <col min="9" max="9" width="11.140625" style="40" customWidth="1"/>
    <col min="10" max="10" width="11" style="40" customWidth="1"/>
    <col min="11" max="11" width="13.42578125" style="40" customWidth="1"/>
    <col min="12" max="12" width="13.5703125" style="40" customWidth="1"/>
    <col min="13" max="16384" width="9.140625" style="40"/>
  </cols>
  <sheetData>
    <row r="1" spans="1:15" s="67" customFormat="1" ht="18.75" customHeight="1" x14ac:dyDescent="0.25">
      <c r="I1" s="303" t="s">
        <v>62</v>
      </c>
      <c r="J1" s="303"/>
      <c r="K1" s="303"/>
      <c r="L1" s="303"/>
    </row>
    <row r="2" spans="1:15" ht="72" customHeight="1" x14ac:dyDescent="0.25">
      <c r="A2" s="305" t="s">
        <v>227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5" ht="105.75" customHeight="1" x14ac:dyDescent="0.25">
      <c r="A3" s="277" t="s">
        <v>26</v>
      </c>
      <c r="B3" s="304" t="s">
        <v>39</v>
      </c>
      <c r="C3" s="304"/>
      <c r="D3" s="277" t="s">
        <v>64</v>
      </c>
      <c r="E3" s="277"/>
      <c r="F3" s="277"/>
      <c r="G3" s="277" t="s">
        <v>45</v>
      </c>
      <c r="H3" s="277"/>
      <c r="I3" s="277"/>
      <c r="J3" s="277" t="s">
        <v>82</v>
      </c>
      <c r="K3" s="277"/>
      <c r="L3" s="277"/>
    </row>
    <row r="4" spans="1:15" ht="51" customHeight="1" x14ac:dyDescent="0.25">
      <c r="A4" s="277"/>
      <c r="B4" s="87" t="s">
        <v>40</v>
      </c>
      <c r="C4" s="87" t="s">
        <v>41</v>
      </c>
      <c r="D4" s="165" t="s">
        <v>216</v>
      </c>
      <c r="E4" s="164" t="s">
        <v>215</v>
      </c>
      <c r="F4" s="77" t="s">
        <v>25</v>
      </c>
      <c r="G4" s="165" t="s">
        <v>216</v>
      </c>
      <c r="H4" s="164" t="s">
        <v>215</v>
      </c>
      <c r="I4" s="77" t="s">
        <v>25</v>
      </c>
      <c r="J4" s="165" t="s">
        <v>216</v>
      </c>
      <c r="K4" s="164" t="s">
        <v>215</v>
      </c>
      <c r="L4" s="77" t="s">
        <v>25</v>
      </c>
    </row>
    <row r="5" spans="1:15" x14ac:dyDescent="0.2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7</v>
      </c>
      <c r="K5" s="62">
        <v>8</v>
      </c>
      <c r="L5" s="62">
        <v>9</v>
      </c>
    </row>
    <row r="6" spans="1:15" ht="105" x14ac:dyDescent="0.25">
      <c r="A6" s="68" t="s">
        <v>59</v>
      </c>
      <c r="B6" s="69" t="s">
        <v>34</v>
      </c>
      <c r="C6" s="69">
        <v>744</v>
      </c>
      <c r="D6" s="69">
        <v>0</v>
      </c>
      <c r="E6" s="69">
        <v>0</v>
      </c>
      <c r="F6" s="33">
        <v>0</v>
      </c>
      <c r="G6" s="69">
        <v>49</v>
      </c>
      <c r="H6" s="69">
        <v>49</v>
      </c>
      <c r="I6" s="126">
        <f t="shared" ref="I6:I19" si="0">H6/G6*100</f>
        <v>100</v>
      </c>
      <c r="J6" s="125">
        <f>D6+G6</f>
        <v>49</v>
      </c>
      <c r="K6" s="125">
        <f>E6+H6</f>
        <v>49</v>
      </c>
      <c r="L6" s="160">
        <f>K6/J6*100</f>
        <v>100</v>
      </c>
      <c r="O6" s="128"/>
    </row>
    <row r="7" spans="1:15" x14ac:dyDescent="0.25">
      <c r="A7" s="68" t="s">
        <v>60</v>
      </c>
      <c r="B7" s="69" t="s">
        <v>34</v>
      </c>
      <c r="C7" s="69">
        <v>744</v>
      </c>
      <c r="D7" s="69">
        <v>0</v>
      </c>
      <c r="E7" s="69">
        <v>0</v>
      </c>
      <c r="F7" s="33">
        <v>0</v>
      </c>
      <c r="G7" s="69">
        <v>55</v>
      </c>
      <c r="H7" s="69">
        <v>55</v>
      </c>
      <c r="I7" s="126">
        <f t="shared" si="0"/>
        <v>100</v>
      </c>
      <c r="J7" s="125">
        <f t="shared" ref="J7:J19" si="1">D7+G7</f>
        <v>55</v>
      </c>
      <c r="K7" s="125">
        <f t="shared" ref="K7:K19" si="2">E7+H7</f>
        <v>55</v>
      </c>
      <c r="L7" s="160">
        <f t="shared" ref="L7:L19" si="3">K7/J7*100</f>
        <v>100</v>
      </c>
    </row>
    <row r="8" spans="1:15" x14ac:dyDescent="0.25">
      <c r="A8" s="68" t="s">
        <v>187</v>
      </c>
      <c r="B8" s="69" t="s">
        <v>48</v>
      </c>
      <c r="C8" s="69">
        <v>796</v>
      </c>
      <c r="D8" s="69">
        <v>0</v>
      </c>
      <c r="E8" s="69">
        <v>0</v>
      </c>
      <c r="F8" s="70">
        <v>0</v>
      </c>
      <c r="G8" s="69">
        <v>3</v>
      </c>
      <c r="H8" s="69">
        <v>1</v>
      </c>
      <c r="I8" s="126">
        <f t="shared" si="0"/>
        <v>33.333333333333329</v>
      </c>
      <c r="J8" s="125">
        <f t="shared" si="1"/>
        <v>3</v>
      </c>
      <c r="K8" s="125">
        <f t="shared" si="2"/>
        <v>1</v>
      </c>
      <c r="L8" s="160">
        <f t="shared" si="3"/>
        <v>33.333333333333329</v>
      </c>
    </row>
    <row r="9" spans="1:15" s="128" customFormat="1" ht="30" x14ac:dyDescent="0.25">
      <c r="A9" s="162" t="s">
        <v>32</v>
      </c>
      <c r="B9" s="163" t="s">
        <v>34</v>
      </c>
      <c r="C9" s="163">
        <v>744</v>
      </c>
      <c r="D9" s="163">
        <v>0</v>
      </c>
      <c r="E9" s="163">
        <v>0</v>
      </c>
      <c r="F9" s="163">
        <v>0</v>
      </c>
      <c r="G9" s="63">
        <v>90</v>
      </c>
      <c r="H9" s="63">
        <v>90</v>
      </c>
      <c r="I9" s="95">
        <f t="shared" si="0"/>
        <v>100</v>
      </c>
      <c r="J9" s="156">
        <f t="shared" si="1"/>
        <v>90</v>
      </c>
      <c r="K9" s="156">
        <f t="shared" si="2"/>
        <v>90</v>
      </c>
      <c r="L9" s="161">
        <f t="shared" si="3"/>
        <v>100</v>
      </c>
    </row>
    <row r="10" spans="1:15" s="128" customFormat="1" ht="45" x14ac:dyDescent="0.25">
      <c r="A10" s="162" t="s">
        <v>33</v>
      </c>
      <c r="B10" s="163" t="s">
        <v>46</v>
      </c>
      <c r="C10" s="163">
        <v>642</v>
      </c>
      <c r="D10" s="163">
        <v>0</v>
      </c>
      <c r="E10" s="163">
        <v>0</v>
      </c>
      <c r="F10" s="163">
        <v>0</v>
      </c>
      <c r="G10" s="63">
        <v>11</v>
      </c>
      <c r="H10" s="63">
        <v>11</v>
      </c>
      <c r="I10" s="95">
        <f t="shared" si="0"/>
        <v>100</v>
      </c>
      <c r="J10" s="156">
        <f t="shared" si="1"/>
        <v>11</v>
      </c>
      <c r="K10" s="156">
        <f t="shared" si="2"/>
        <v>11</v>
      </c>
      <c r="L10" s="161">
        <f t="shared" si="3"/>
        <v>100</v>
      </c>
    </row>
    <row r="11" spans="1:15" ht="30" x14ac:dyDescent="0.25">
      <c r="A11" s="68" t="s">
        <v>15</v>
      </c>
      <c r="B11" s="69" t="s">
        <v>21</v>
      </c>
      <c r="C11" s="69">
        <v>792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126">
        <v>0</v>
      </c>
      <c r="J11" s="125">
        <f t="shared" si="1"/>
        <v>0</v>
      </c>
      <c r="K11" s="125">
        <f t="shared" si="2"/>
        <v>0</v>
      </c>
      <c r="L11" s="160">
        <v>0</v>
      </c>
    </row>
    <row r="12" spans="1:15" x14ac:dyDescent="0.25">
      <c r="A12" s="68" t="s">
        <v>17</v>
      </c>
      <c r="B12" s="69" t="s">
        <v>11</v>
      </c>
      <c r="C12" s="69">
        <v>55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126">
        <v>0</v>
      </c>
      <c r="J12" s="125">
        <f t="shared" si="1"/>
        <v>0</v>
      </c>
      <c r="K12" s="125">
        <f t="shared" si="2"/>
        <v>0</v>
      </c>
      <c r="L12" s="160">
        <v>0</v>
      </c>
    </row>
    <row r="13" spans="1:15" s="94" customFormat="1" x14ac:dyDescent="0.25">
      <c r="A13" s="124" t="s">
        <v>20</v>
      </c>
      <c r="B13" s="125" t="s">
        <v>22</v>
      </c>
      <c r="C13" s="123">
        <v>356</v>
      </c>
      <c r="D13" s="125">
        <v>0</v>
      </c>
      <c r="E13" s="125">
        <v>0</v>
      </c>
      <c r="F13" s="125">
        <v>0</v>
      </c>
      <c r="G13" s="125">
        <v>1972</v>
      </c>
      <c r="H13" s="125">
        <v>1479</v>
      </c>
      <c r="I13" s="126">
        <f t="shared" ref="I13" si="4">H13/G13*100</f>
        <v>75</v>
      </c>
      <c r="J13" s="125">
        <f t="shared" si="1"/>
        <v>1972</v>
      </c>
      <c r="K13" s="125">
        <f t="shared" si="2"/>
        <v>1479</v>
      </c>
      <c r="L13" s="160">
        <f t="shared" si="3"/>
        <v>75</v>
      </c>
    </row>
    <row r="14" spans="1:15" s="128" customFormat="1" ht="45" x14ac:dyDescent="0.25">
      <c r="A14" s="162" t="s">
        <v>47</v>
      </c>
      <c r="B14" s="63" t="s">
        <v>10</v>
      </c>
      <c r="C14" s="63">
        <v>642</v>
      </c>
      <c r="D14" s="63">
        <v>0</v>
      </c>
      <c r="E14" s="63">
        <v>0</v>
      </c>
      <c r="F14" s="63">
        <v>0</v>
      </c>
      <c r="G14" s="63">
        <v>5</v>
      </c>
      <c r="H14" s="63">
        <v>5</v>
      </c>
      <c r="I14" s="95">
        <f t="shared" si="0"/>
        <v>100</v>
      </c>
      <c r="J14" s="156">
        <f t="shared" si="1"/>
        <v>5</v>
      </c>
      <c r="K14" s="156">
        <f t="shared" si="2"/>
        <v>5</v>
      </c>
      <c r="L14" s="161">
        <f t="shared" si="3"/>
        <v>100</v>
      </c>
    </row>
    <row r="15" spans="1:15" x14ac:dyDescent="0.25">
      <c r="A15" s="68" t="s">
        <v>18</v>
      </c>
      <c r="B15" s="69" t="s">
        <v>10</v>
      </c>
      <c r="C15" s="69">
        <v>642</v>
      </c>
      <c r="D15" s="69">
        <v>0</v>
      </c>
      <c r="E15" s="69">
        <v>0</v>
      </c>
      <c r="F15" s="69">
        <v>0</v>
      </c>
      <c r="G15" s="69">
        <v>2</v>
      </c>
      <c r="H15" s="63">
        <v>2</v>
      </c>
      <c r="I15" s="126">
        <f t="shared" si="0"/>
        <v>100</v>
      </c>
      <c r="J15" s="125">
        <f t="shared" si="1"/>
        <v>2</v>
      </c>
      <c r="K15" s="125">
        <f t="shared" si="2"/>
        <v>2</v>
      </c>
      <c r="L15" s="160">
        <f t="shared" si="3"/>
        <v>100</v>
      </c>
    </row>
    <row r="16" spans="1:15" s="128" customFormat="1" ht="30" x14ac:dyDescent="0.25">
      <c r="A16" s="35" t="s">
        <v>190</v>
      </c>
      <c r="B16" s="83" t="s">
        <v>21</v>
      </c>
      <c r="C16" s="83">
        <v>792</v>
      </c>
      <c r="D16" s="83">
        <v>0</v>
      </c>
      <c r="E16" s="83">
        <v>0</v>
      </c>
      <c r="F16" s="83">
        <v>0</v>
      </c>
      <c r="G16" s="83">
        <v>16</v>
      </c>
      <c r="H16" s="83">
        <v>16</v>
      </c>
      <c r="I16" s="95">
        <f t="shared" si="0"/>
        <v>100</v>
      </c>
      <c r="J16" s="156">
        <f t="shared" si="1"/>
        <v>16</v>
      </c>
      <c r="K16" s="156">
        <f t="shared" si="2"/>
        <v>16</v>
      </c>
      <c r="L16" s="161">
        <f t="shared" si="3"/>
        <v>100</v>
      </c>
    </row>
    <row r="17" spans="1:19" x14ac:dyDescent="0.25">
      <c r="A17" s="38" t="s">
        <v>191</v>
      </c>
      <c r="B17" s="83" t="s">
        <v>11</v>
      </c>
      <c r="C17" s="83">
        <v>55</v>
      </c>
      <c r="D17" s="38"/>
      <c r="E17" s="38"/>
      <c r="F17" s="38"/>
      <c r="G17" s="83">
        <v>800</v>
      </c>
      <c r="H17" s="83">
        <v>800</v>
      </c>
      <c r="I17" s="126">
        <f t="shared" si="0"/>
        <v>100</v>
      </c>
      <c r="J17" s="125">
        <f t="shared" si="1"/>
        <v>800</v>
      </c>
      <c r="K17" s="125">
        <f t="shared" si="2"/>
        <v>800</v>
      </c>
      <c r="L17" s="160">
        <f t="shared" si="3"/>
        <v>100</v>
      </c>
    </row>
    <row r="18" spans="1:19" ht="30" x14ac:dyDescent="0.25">
      <c r="A18" s="35" t="s">
        <v>192</v>
      </c>
      <c r="B18" s="84" t="s">
        <v>21</v>
      </c>
      <c r="C18" s="85">
        <v>792</v>
      </c>
      <c r="D18" s="35">
        <v>0</v>
      </c>
      <c r="E18" s="38">
        <v>0</v>
      </c>
      <c r="F18" s="38">
        <v>0</v>
      </c>
      <c r="G18" s="83">
        <v>30</v>
      </c>
      <c r="H18" s="83">
        <v>30</v>
      </c>
      <c r="I18" s="126">
        <f t="shared" si="0"/>
        <v>100</v>
      </c>
      <c r="J18" s="125">
        <f t="shared" si="1"/>
        <v>30</v>
      </c>
      <c r="K18" s="125">
        <f t="shared" si="2"/>
        <v>30</v>
      </c>
      <c r="L18" s="160">
        <f t="shared" si="3"/>
        <v>100</v>
      </c>
    </row>
    <row r="19" spans="1:19" ht="30" x14ac:dyDescent="0.25">
      <c r="A19" s="35" t="s">
        <v>193</v>
      </c>
      <c r="B19" s="83" t="s">
        <v>11</v>
      </c>
      <c r="C19" s="83">
        <v>55</v>
      </c>
      <c r="D19" s="38">
        <v>0</v>
      </c>
      <c r="E19" s="38">
        <v>0</v>
      </c>
      <c r="F19" s="38">
        <v>0</v>
      </c>
      <c r="G19" s="83">
        <v>316</v>
      </c>
      <c r="H19" s="83">
        <v>316</v>
      </c>
      <c r="I19" s="126">
        <f t="shared" si="0"/>
        <v>100</v>
      </c>
      <c r="J19" s="125">
        <f t="shared" si="1"/>
        <v>316</v>
      </c>
      <c r="K19" s="125">
        <f t="shared" si="2"/>
        <v>316</v>
      </c>
      <c r="L19" s="160">
        <f t="shared" si="3"/>
        <v>100</v>
      </c>
    </row>
    <row r="20" spans="1:19" x14ac:dyDescent="0.25">
      <c r="I20" s="136"/>
      <c r="S20" s="40" t="s">
        <v>206</v>
      </c>
    </row>
    <row r="21" spans="1:19" x14ac:dyDescent="0.25">
      <c r="I21" s="136"/>
    </row>
  </sheetData>
  <mergeCells count="7">
    <mergeCell ref="J3:L3"/>
    <mergeCell ref="G3:I3"/>
    <mergeCell ref="I1:L1"/>
    <mergeCell ref="A3:A4"/>
    <mergeCell ref="B3:C3"/>
    <mergeCell ref="D3:F3"/>
    <mergeCell ref="A2:L2"/>
  </mergeCells>
  <pageMargins left="0.11811023622047245" right="0.11811023622047245" top="0.15748031496062992" bottom="0.15748031496062992" header="0.31496062992125984" footer="0.31496062992125984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B7" sqref="B7"/>
    </sheetView>
  </sheetViews>
  <sheetFormatPr defaultRowHeight="15" x14ac:dyDescent="0.25"/>
  <sheetData>
    <row r="1" spans="1:8" ht="33" customHeight="1" x14ac:dyDescent="0.25">
      <c r="A1" t="s">
        <v>67</v>
      </c>
    </row>
    <row r="2" spans="1:8" s="24" customFormat="1" ht="18.75" customHeight="1" x14ac:dyDescent="0.25">
      <c r="A2" s="25" t="s">
        <v>68</v>
      </c>
    </row>
    <row r="3" spans="1:8" x14ac:dyDescent="0.25">
      <c r="A3" t="s">
        <v>69</v>
      </c>
    </row>
    <row r="4" spans="1:8" x14ac:dyDescent="0.25">
      <c r="A4" t="s">
        <v>70</v>
      </c>
    </row>
    <row r="6" spans="1:8" x14ac:dyDescent="0.25">
      <c r="A6" t="s">
        <v>71</v>
      </c>
    </row>
    <row r="7" spans="1:8" x14ac:dyDescent="0.25">
      <c r="A7" t="s">
        <v>75</v>
      </c>
    </row>
    <row r="8" spans="1:8" x14ac:dyDescent="0.25">
      <c r="A8" t="s">
        <v>74</v>
      </c>
    </row>
    <row r="9" spans="1:8" x14ac:dyDescent="0.25">
      <c r="A9" t="s">
        <v>76</v>
      </c>
    </row>
    <row r="10" spans="1:8" x14ac:dyDescent="0.25">
      <c r="A10" t="s">
        <v>72</v>
      </c>
    </row>
    <row r="11" spans="1:8" x14ac:dyDescent="0.25">
      <c r="A11" t="s">
        <v>73</v>
      </c>
    </row>
    <row r="12" spans="1:8" ht="18.75" x14ac:dyDescent="0.3">
      <c r="H12" s="23"/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ТЛ</vt:lpstr>
      <vt:lpstr>СШ</vt:lpstr>
      <vt:lpstr>ФСК</vt:lpstr>
      <vt:lpstr>РЦСП</vt:lpstr>
      <vt:lpstr>РШК</vt:lpstr>
      <vt:lpstr>Ламан АЗ </vt:lpstr>
      <vt:lpstr>АКАдемия футбола Рамзан </vt:lpstr>
      <vt:lpstr>ГБУ РЦТ</vt:lpstr>
      <vt:lpstr>рейтинг учреждения </vt:lpstr>
      <vt:lpstr>СШ!Область_печати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Admin</cp:lastModifiedBy>
  <cp:lastPrinted>2021-04-12T11:40:08Z</cp:lastPrinted>
  <dcterms:created xsi:type="dcterms:W3CDTF">2014-05-12T13:00:07Z</dcterms:created>
  <dcterms:modified xsi:type="dcterms:W3CDTF">2021-10-14T13:21:27Z</dcterms:modified>
</cp:coreProperties>
</file>